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ndre Almeida\Documents\Consultorias\EIA-RIMA_Polimix-Puraquequara-MAO_Ecology\eia_Mizu-polimix\Volume III Diagnóstico\Versão final\Metadados_Volume III-Cap 2\"/>
    </mc:Choice>
  </mc:AlternateContent>
  <xr:revisionPtr revIDLastSave="0" documentId="13_ncr:1_{3C1F393D-0052-4FAD-97BA-E4BFE24F963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Dados brutos quantitativa" sheetId="1" r:id="rId1"/>
    <sheet name="Metadados" sheetId="2" r:id="rId2"/>
    <sheet name="Analises 1" sheetId="5" r:id="rId3"/>
    <sheet name="Lista" sheetId="3" r:id="rId4"/>
    <sheet name="Planilha3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" l="1"/>
  <c r="G23" i="2"/>
  <c r="G24" i="2"/>
  <c r="G25" i="2"/>
  <c r="G26" i="2"/>
  <c r="G27" i="2"/>
  <c r="G28" i="2"/>
  <c r="G29" i="2"/>
  <c r="G30" i="2"/>
  <c r="G31" i="2"/>
  <c r="G32" i="2"/>
  <c r="G33" i="2"/>
  <c r="G34" i="2"/>
  <c r="G21" i="2"/>
  <c r="K11" i="5"/>
  <c r="D82" i="2"/>
  <c r="D83" i="2"/>
  <c r="D84" i="2"/>
  <c r="D85" i="2"/>
  <c r="D81" i="2"/>
  <c r="H38" i="2"/>
  <c r="H39" i="2"/>
  <c r="H40" i="2"/>
  <c r="H41" i="2"/>
  <c r="H42" i="2"/>
  <c r="H43" i="2"/>
  <c r="H44" i="2"/>
  <c r="H45" i="2"/>
  <c r="H46" i="2"/>
  <c r="H47" i="2"/>
  <c r="H37" i="2"/>
  <c r="G48" i="2"/>
  <c r="G38" i="2"/>
  <c r="G39" i="2"/>
  <c r="G40" i="2"/>
  <c r="G41" i="2"/>
  <c r="G42" i="2"/>
  <c r="G43" i="2"/>
  <c r="G44" i="2"/>
  <c r="G45" i="2"/>
  <c r="G46" i="2"/>
  <c r="G47" i="2"/>
  <c r="G37" i="2"/>
  <c r="I55" i="2"/>
  <c r="C61" i="2"/>
  <c r="D61" i="2"/>
  <c r="E61" i="2"/>
  <c r="F61" i="2"/>
  <c r="B61" i="2"/>
  <c r="B51" i="2"/>
  <c r="C51" i="2"/>
  <c r="D51" i="2"/>
  <c r="E51" i="2"/>
  <c r="F51" i="2"/>
  <c r="B52" i="2"/>
  <c r="C52" i="2"/>
  <c r="D52" i="2"/>
  <c r="E52" i="2"/>
  <c r="F52" i="2"/>
  <c r="B53" i="2"/>
  <c r="C53" i="2"/>
  <c r="D53" i="2"/>
  <c r="E53" i="2"/>
  <c r="F53" i="2"/>
  <c r="B54" i="2"/>
  <c r="C54" i="2"/>
  <c r="D54" i="2"/>
  <c r="E54" i="2"/>
  <c r="F54" i="2"/>
  <c r="B55" i="2"/>
  <c r="C55" i="2"/>
  <c r="D55" i="2"/>
  <c r="E55" i="2"/>
  <c r="F55" i="2"/>
  <c r="B56" i="2"/>
  <c r="C56" i="2"/>
  <c r="D56" i="2"/>
  <c r="E56" i="2"/>
  <c r="F56" i="2"/>
  <c r="B57" i="2"/>
  <c r="C57" i="2"/>
  <c r="D57" i="2"/>
  <c r="E57" i="2"/>
  <c r="F57" i="2"/>
  <c r="B58" i="2"/>
  <c r="C58" i="2"/>
  <c r="D58" i="2"/>
  <c r="E58" i="2"/>
  <c r="F58" i="2"/>
  <c r="B59" i="2"/>
  <c r="C59" i="2"/>
  <c r="D59" i="2"/>
  <c r="E59" i="2"/>
  <c r="F59" i="2"/>
  <c r="B60" i="2"/>
  <c r="C60" i="2"/>
  <c r="D60" i="2"/>
  <c r="E60" i="2"/>
  <c r="F60" i="2"/>
  <c r="C50" i="2"/>
  <c r="D50" i="2"/>
  <c r="E50" i="2"/>
  <c r="F50" i="2"/>
  <c r="B50" i="2"/>
  <c r="K14" i="2"/>
  <c r="F34" i="2"/>
  <c r="E34" i="2"/>
  <c r="D34" i="2"/>
  <c r="C34" i="2"/>
  <c r="B34" i="2"/>
  <c r="F32" i="2"/>
  <c r="E32" i="2"/>
  <c r="D32" i="2"/>
  <c r="C32" i="2"/>
  <c r="B32" i="2"/>
  <c r="F31" i="2"/>
  <c r="E31" i="2"/>
  <c r="D31" i="2"/>
  <c r="C31" i="2"/>
  <c r="B31" i="2"/>
  <c r="F30" i="2"/>
  <c r="E30" i="2"/>
  <c r="D30" i="2"/>
  <c r="C30" i="2"/>
  <c r="B30" i="2"/>
  <c r="F29" i="2"/>
  <c r="E29" i="2"/>
  <c r="D29" i="2"/>
  <c r="C29" i="2"/>
  <c r="B29" i="2"/>
  <c r="F28" i="2"/>
  <c r="E28" i="2"/>
  <c r="D28" i="2"/>
  <c r="C28" i="2"/>
  <c r="B28" i="2"/>
  <c r="F27" i="2"/>
  <c r="E27" i="2"/>
  <c r="D27" i="2"/>
  <c r="C27" i="2"/>
  <c r="B27" i="2"/>
  <c r="B25" i="2"/>
  <c r="C25" i="2"/>
  <c r="D25" i="2"/>
  <c r="E25" i="2"/>
  <c r="F25" i="2"/>
  <c r="C24" i="2"/>
  <c r="D24" i="2"/>
  <c r="E24" i="2"/>
  <c r="F24" i="2"/>
  <c r="B24" i="2"/>
  <c r="B22" i="2"/>
  <c r="C22" i="2"/>
  <c r="D22" i="2"/>
  <c r="E22" i="2"/>
  <c r="F22" i="2"/>
  <c r="C21" i="2"/>
  <c r="D21" i="2"/>
  <c r="E21" i="2"/>
  <c r="F21" i="2"/>
  <c r="B21" i="2"/>
  <c r="G16" i="2"/>
  <c r="H16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7" i="2"/>
  <c r="H7" i="2" s="1"/>
  <c r="G6" i="2"/>
  <c r="H6" i="2" s="1"/>
  <c r="G4" i="2"/>
  <c r="H4" i="2" s="1"/>
  <c r="G3" i="2"/>
  <c r="H3" i="2" s="1"/>
  <c r="H3" i="1"/>
  <c r="H4" i="1"/>
  <c r="H12" i="1"/>
  <c r="H11" i="1"/>
  <c r="H9" i="1"/>
  <c r="H6" i="1"/>
  <c r="H16" i="1"/>
  <c r="H7" i="1"/>
  <c r="H10" i="1"/>
  <c r="H13" i="1"/>
  <c r="H14" i="1"/>
  <c r="G4" i="1"/>
  <c r="G6" i="1"/>
  <c r="G7" i="1"/>
  <c r="G9" i="1"/>
  <c r="G10" i="1"/>
  <c r="G11" i="1"/>
  <c r="G12" i="1"/>
  <c r="G13" i="1"/>
  <c r="G14" i="1"/>
  <c r="G16" i="1"/>
  <c r="G3" i="1"/>
</calcChain>
</file>

<file path=xl/sharedStrings.xml><?xml version="1.0" encoding="utf-8"?>
<sst xmlns="http://schemas.openxmlformats.org/spreadsheetml/2006/main" count="171" uniqueCount="55">
  <si>
    <t>Táxons</t>
  </si>
  <si>
    <t>P1</t>
  </si>
  <si>
    <t>P3</t>
  </si>
  <si>
    <t>P4</t>
  </si>
  <si>
    <t>P5</t>
  </si>
  <si>
    <r>
      <t xml:space="preserve">Aulacoseira </t>
    </r>
    <r>
      <rPr>
        <sz val="12"/>
        <color theme="1"/>
        <rFont val="Arial"/>
        <family val="2"/>
      </rPr>
      <t>sp.</t>
    </r>
  </si>
  <si>
    <t>Chrysophyceae</t>
  </si>
  <si>
    <r>
      <t xml:space="preserve">Gonatozygon </t>
    </r>
    <r>
      <rPr>
        <sz val="12"/>
        <color theme="1"/>
        <rFont val="Arial"/>
        <family val="2"/>
      </rPr>
      <t>sp.</t>
    </r>
    <r>
      <rPr>
        <i/>
        <sz val="12"/>
        <color theme="1"/>
        <rFont val="Arial"/>
        <family val="2"/>
      </rPr>
      <t xml:space="preserve"> </t>
    </r>
  </si>
  <si>
    <r>
      <t xml:space="preserve">Spirogyra </t>
    </r>
    <r>
      <rPr>
        <sz val="12"/>
        <color theme="1"/>
        <rFont val="Arial"/>
        <family val="2"/>
      </rPr>
      <t>sp.</t>
    </r>
  </si>
  <si>
    <t>P2</t>
  </si>
  <si>
    <t>CHLOROPHYCEAE</t>
  </si>
  <si>
    <r>
      <t xml:space="preserve">Desmodesmus </t>
    </r>
    <r>
      <rPr>
        <sz val="12"/>
        <color theme="1"/>
        <rFont val="Arial"/>
        <family val="2"/>
      </rPr>
      <t>sp.</t>
    </r>
  </si>
  <si>
    <t>BACILLARYOPHYCEAE</t>
  </si>
  <si>
    <t>ZYGNEMAPHYCEAE</t>
  </si>
  <si>
    <r>
      <rPr>
        <i/>
        <sz val="12"/>
        <color theme="1"/>
        <rFont val="Arial"/>
        <family val="2"/>
      </rPr>
      <t>Bambusina</t>
    </r>
    <r>
      <rPr>
        <sz val="12"/>
        <color theme="1"/>
        <rFont val="Arial"/>
        <family val="2"/>
      </rPr>
      <t xml:space="preserve"> sp. </t>
    </r>
  </si>
  <si>
    <t>CHRYSOPHYCEAE</t>
  </si>
  <si>
    <t xml:space="preserve">Bacllaryophyceae </t>
  </si>
  <si>
    <t>Staurastrum sp.</t>
  </si>
  <si>
    <r>
      <t xml:space="preserve">Eudorina </t>
    </r>
    <r>
      <rPr>
        <sz val="12"/>
        <color theme="1"/>
        <rFont val="Arial"/>
        <family val="2"/>
      </rPr>
      <t>sp.</t>
    </r>
  </si>
  <si>
    <r>
      <t xml:space="preserve">Desmidium </t>
    </r>
    <r>
      <rPr>
        <sz val="12"/>
        <color theme="1"/>
        <rFont val="Arial"/>
        <family val="2"/>
      </rPr>
      <t xml:space="preserve">sp. </t>
    </r>
  </si>
  <si>
    <r>
      <rPr>
        <i/>
        <sz val="12"/>
        <color theme="1"/>
        <rFont val="Arial"/>
        <family val="2"/>
      </rPr>
      <t>Closterium</t>
    </r>
    <r>
      <rPr>
        <sz val="12"/>
        <color theme="1"/>
        <rFont val="Arial"/>
        <family val="2"/>
      </rPr>
      <t xml:space="preserve"> sp.</t>
    </r>
  </si>
  <si>
    <t>Soma</t>
  </si>
  <si>
    <t>Densidade cells/mL</t>
  </si>
  <si>
    <t>Fórmula</t>
  </si>
  <si>
    <t>(N*1000)/(A*D*F)</t>
  </si>
  <si>
    <r>
      <t>A=area do campo (mm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</si>
  <si>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F= numero de campos contados no caso 30</t>
  </si>
  <si>
    <t xml:space="preserve">N=numero de celulas por unidades contadas </t>
  </si>
  <si>
    <t>Classe taxônomica</t>
  </si>
  <si>
    <t>Espécie</t>
  </si>
  <si>
    <t>Riqueza por ponto</t>
  </si>
  <si>
    <t>Total</t>
  </si>
  <si>
    <t>Taxa_S</t>
  </si>
  <si>
    <t>Individuals</t>
  </si>
  <si>
    <t>Dominance_D</t>
  </si>
  <si>
    <t>Simpson_1-D</t>
  </si>
  <si>
    <t>Shannon_H</t>
  </si>
  <si>
    <t>Evenness_e^H/S</t>
  </si>
  <si>
    <t>Brillouin</t>
  </si>
  <si>
    <t>Menhinick</t>
  </si>
  <si>
    <t>Margalef</t>
  </si>
  <si>
    <t>Equitability_J</t>
  </si>
  <si>
    <t>Fisher_alpha</t>
  </si>
  <si>
    <t>Berger-Parker</t>
  </si>
  <si>
    <t>Chao-1</t>
  </si>
  <si>
    <t>Desmodesmus sp.</t>
  </si>
  <si>
    <t>Eudorina sp.</t>
  </si>
  <si>
    <t>Aulacoseira sp.</t>
  </si>
  <si>
    <t>Closterium sp.</t>
  </si>
  <si>
    <t xml:space="preserve">Bambusina sp. </t>
  </si>
  <si>
    <t xml:space="preserve">Desmidium sp. </t>
  </si>
  <si>
    <t xml:space="preserve">Gonatozygon sp. </t>
  </si>
  <si>
    <t>Spirogyra sp.</t>
  </si>
  <si>
    <t>Samp size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</si>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</sst>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7" xfId="0" applyBorder="1"/>
    <xf numFmtId="0" fontId="2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1" fontId="0" fillId="0" borderId="7" xfId="0" applyNumberFormat="1" applyBorder="1"/>
    <xf numFmtId="9" fontId="0" fillId="0" borderId="0" xfId="1" applyFont="1"/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15875">
              <a:solidFill>
                <a:schemeClr val="tx1"/>
              </a:solidFill>
            </a:ln>
            <a:effectLst/>
          </c:spPr>
          <c:invertIfNegative val="0"/>
          <c:cat>
            <c:strRef>
              <c:f>Metadados!$B$49:$F$49</c:f>
              <c:strCache>
                <c:ptCount val="5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</c:strCache>
            </c:strRef>
          </c:cat>
          <c:val>
            <c:numRef>
              <c:f>Metadados!$B$61:$F$61</c:f>
              <c:numCache>
                <c:formatCode>General</c:formatCode>
                <c:ptCount val="5"/>
                <c:pt idx="0">
                  <c:v>7</c:v>
                </c:pt>
                <c:pt idx="1">
                  <c:v>6</c:v>
                </c:pt>
                <c:pt idx="2">
                  <c:v>1</c:v>
                </c:pt>
                <c:pt idx="3">
                  <c:v>6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5-4386-BFCC-D5FA0F7C6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156544"/>
        <c:axId val="210712064"/>
      </c:barChart>
      <c:catAx>
        <c:axId val="168156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Pontos de amostragem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0712064"/>
        <c:crosses val="autoZero"/>
        <c:auto val="1"/>
        <c:lblAlgn val="ctr"/>
        <c:lblOffset val="100"/>
        <c:noMultiLvlLbl val="0"/>
      </c:catAx>
      <c:valAx>
        <c:axId val="2107120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Riqueza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815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Metadados!$P$3:$P$290</c:f>
              <c:numCache>
                <c:formatCode>General</c:formatCode>
                <c:ptCount val="28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</c:numCache>
            </c:numRef>
          </c:xVal>
          <c:yVal>
            <c:numRef>
              <c:f>Metadados!$Q$3:$Q$290</c:f>
              <c:numCache>
                <c:formatCode>General</c:formatCode>
                <c:ptCount val="288"/>
                <c:pt idx="0">
                  <c:v>1</c:v>
                </c:pt>
                <c:pt idx="1">
                  <c:v>1.5101599999999999</c:v>
                </c:pt>
                <c:pt idx="2">
                  <c:v>1.8509899999999999</c:v>
                </c:pt>
                <c:pt idx="3">
                  <c:v>2.1259700000000001</c:v>
                </c:pt>
                <c:pt idx="4">
                  <c:v>2.3689900000000002</c:v>
                </c:pt>
                <c:pt idx="5">
                  <c:v>2.5916399999999999</c:v>
                </c:pt>
                <c:pt idx="6">
                  <c:v>2.7984399999999998</c:v>
                </c:pt>
                <c:pt idx="7">
                  <c:v>2.9915699999999998</c:v>
                </c:pt>
                <c:pt idx="8">
                  <c:v>3.17245</c:v>
                </c:pt>
                <c:pt idx="9">
                  <c:v>3.3421699999999999</c:v>
                </c:pt>
                <c:pt idx="10">
                  <c:v>3.5016600000000002</c:v>
                </c:pt>
                <c:pt idx="11">
                  <c:v>3.6517499999999998</c:v>
                </c:pt>
                <c:pt idx="12">
                  <c:v>3.7932100000000002</c:v>
                </c:pt>
                <c:pt idx="13">
                  <c:v>3.9267099999999999</c:v>
                </c:pt>
                <c:pt idx="14">
                  <c:v>4.05288</c:v>
                </c:pt>
                <c:pt idx="15">
                  <c:v>4.1722900000000003</c:v>
                </c:pt>
                <c:pt idx="16">
                  <c:v>4.28545</c:v>
                </c:pt>
                <c:pt idx="17">
                  <c:v>4.3928399999999996</c:v>
                </c:pt>
                <c:pt idx="18">
                  <c:v>4.4948800000000002</c:v>
                </c:pt>
                <c:pt idx="19">
                  <c:v>4.5919800000000004</c:v>
                </c:pt>
                <c:pt idx="20">
                  <c:v>4.6844999999999999</c:v>
                </c:pt>
                <c:pt idx="21">
                  <c:v>4.7727599999999999</c:v>
                </c:pt>
                <c:pt idx="22">
                  <c:v>4.8570700000000002</c:v>
                </c:pt>
                <c:pt idx="23">
                  <c:v>4.9377000000000004</c:v>
                </c:pt>
                <c:pt idx="24">
                  <c:v>5.01492</c:v>
                </c:pt>
                <c:pt idx="25">
                  <c:v>5.0889600000000002</c:v>
                </c:pt>
                <c:pt idx="26">
                  <c:v>5.1600299999999999</c:v>
                </c:pt>
                <c:pt idx="27">
                  <c:v>5.2283299999999997</c:v>
                </c:pt>
                <c:pt idx="28">
                  <c:v>5.29406</c:v>
                </c:pt>
                <c:pt idx="29">
                  <c:v>5.3573700000000004</c:v>
                </c:pt>
                <c:pt idx="30">
                  <c:v>5.4184200000000002</c:v>
                </c:pt>
                <c:pt idx="31">
                  <c:v>5.47736</c:v>
                </c:pt>
                <c:pt idx="32">
                  <c:v>5.5343299999999997</c:v>
                </c:pt>
                <c:pt idx="33">
                  <c:v>5.5894399999999997</c:v>
                </c:pt>
                <c:pt idx="34">
                  <c:v>5.6428200000000004</c:v>
                </c:pt>
                <c:pt idx="35">
                  <c:v>5.6945600000000001</c:v>
                </c:pt>
                <c:pt idx="36">
                  <c:v>5.7447800000000004</c:v>
                </c:pt>
                <c:pt idx="37">
                  <c:v>5.7935499999999998</c:v>
                </c:pt>
                <c:pt idx="38">
                  <c:v>5.8409700000000004</c:v>
                </c:pt>
                <c:pt idx="39">
                  <c:v>5.8871200000000004</c:v>
                </c:pt>
                <c:pt idx="40">
                  <c:v>5.9320700000000004</c:v>
                </c:pt>
                <c:pt idx="41">
                  <c:v>5.9758899999999997</c:v>
                </c:pt>
                <c:pt idx="42">
                  <c:v>6.0186400000000004</c:v>
                </c:pt>
                <c:pt idx="43">
                  <c:v>6.0603899999999999</c:v>
                </c:pt>
                <c:pt idx="44">
                  <c:v>6.1012000000000004</c:v>
                </c:pt>
                <c:pt idx="45">
                  <c:v>6.1410999999999998</c:v>
                </c:pt>
                <c:pt idx="46">
                  <c:v>6.1801700000000004</c:v>
                </c:pt>
                <c:pt idx="47">
                  <c:v>6.2184299999999997</c:v>
                </c:pt>
                <c:pt idx="48">
                  <c:v>6.2559399999999998</c:v>
                </c:pt>
                <c:pt idx="49">
                  <c:v>6.2927299999999997</c:v>
                </c:pt>
                <c:pt idx="50">
                  <c:v>6.3288500000000001</c:v>
                </c:pt>
                <c:pt idx="51">
                  <c:v>6.3643200000000002</c:v>
                </c:pt>
                <c:pt idx="52">
                  <c:v>6.3991899999999999</c:v>
                </c:pt>
                <c:pt idx="53">
                  <c:v>6.4334800000000003</c:v>
                </c:pt>
                <c:pt idx="54">
                  <c:v>6.4672200000000002</c:v>
                </c:pt>
                <c:pt idx="55">
                  <c:v>6.5004499999999998</c:v>
                </c:pt>
                <c:pt idx="56">
                  <c:v>6.5331799999999998</c:v>
                </c:pt>
                <c:pt idx="57">
                  <c:v>6.5654399999999997</c:v>
                </c:pt>
                <c:pt idx="58">
                  <c:v>6.5972600000000003</c:v>
                </c:pt>
                <c:pt idx="59">
                  <c:v>6.6286500000000004</c:v>
                </c:pt>
                <c:pt idx="60">
                  <c:v>6.6596399999999996</c:v>
                </c:pt>
                <c:pt idx="61">
                  <c:v>6.6902400000000002</c:v>
                </c:pt>
                <c:pt idx="62">
                  <c:v>6.7204800000000002</c:v>
                </c:pt>
                <c:pt idx="63">
                  <c:v>6.7503700000000002</c:v>
                </c:pt>
                <c:pt idx="64">
                  <c:v>6.7799199999999997</c:v>
                </c:pt>
                <c:pt idx="65">
                  <c:v>6.8091600000000003</c:v>
                </c:pt>
                <c:pt idx="66">
                  <c:v>6.8380900000000002</c:v>
                </c:pt>
                <c:pt idx="67">
                  <c:v>6.8667400000000001</c:v>
                </c:pt>
                <c:pt idx="68">
                  <c:v>6.8951000000000002</c:v>
                </c:pt>
                <c:pt idx="69">
                  <c:v>6.9231999999999996</c:v>
                </c:pt>
                <c:pt idx="70">
                  <c:v>6.9510399999999999</c:v>
                </c:pt>
                <c:pt idx="71">
                  <c:v>6.9786400000000004</c:v>
                </c:pt>
                <c:pt idx="72">
                  <c:v>7.0060099999999998</c:v>
                </c:pt>
                <c:pt idx="73">
                  <c:v>7.0331400000000004</c:v>
                </c:pt>
                <c:pt idx="74">
                  <c:v>7.0600699999999996</c:v>
                </c:pt>
                <c:pt idx="75">
                  <c:v>7.0867800000000001</c:v>
                </c:pt>
                <c:pt idx="76">
                  <c:v>7.1132999999999997</c:v>
                </c:pt>
                <c:pt idx="77">
                  <c:v>7.1396199999999999</c:v>
                </c:pt>
                <c:pt idx="78">
                  <c:v>7.1657599999999997</c:v>
                </c:pt>
                <c:pt idx="79">
                  <c:v>7.1917200000000001</c:v>
                </c:pt>
                <c:pt idx="80">
                  <c:v>7.2175099999999999</c:v>
                </c:pt>
                <c:pt idx="81">
                  <c:v>7.2431299999999998</c:v>
                </c:pt>
                <c:pt idx="82">
                  <c:v>7.2685899999999997</c:v>
                </c:pt>
                <c:pt idx="83">
                  <c:v>7.2938900000000002</c:v>
                </c:pt>
                <c:pt idx="84">
                  <c:v>7.3190400000000002</c:v>
                </c:pt>
                <c:pt idx="85">
                  <c:v>7.3440500000000002</c:v>
                </c:pt>
                <c:pt idx="86">
                  <c:v>7.3689099999999996</c:v>
                </c:pt>
                <c:pt idx="87">
                  <c:v>7.3936400000000004</c:v>
                </c:pt>
                <c:pt idx="88">
                  <c:v>7.4182300000000003</c:v>
                </c:pt>
                <c:pt idx="89">
                  <c:v>7.4427000000000003</c:v>
                </c:pt>
                <c:pt idx="90">
                  <c:v>7.4670399999999999</c:v>
                </c:pt>
                <c:pt idx="91">
                  <c:v>7.49125</c:v>
                </c:pt>
                <c:pt idx="92">
                  <c:v>7.5153499999999998</c:v>
                </c:pt>
                <c:pt idx="93">
                  <c:v>7.5393299999999996</c:v>
                </c:pt>
                <c:pt idx="94">
                  <c:v>7.5631899999999996</c:v>
                </c:pt>
                <c:pt idx="95">
                  <c:v>7.5869499999999999</c:v>
                </c:pt>
                <c:pt idx="96">
                  <c:v>7.6105999999999998</c:v>
                </c:pt>
                <c:pt idx="97">
                  <c:v>7.6341400000000004</c:v>
                </c:pt>
                <c:pt idx="98">
                  <c:v>7.6575699999999998</c:v>
                </c:pt>
                <c:pt idx="99">
                  <c:v>7.6809099999999999</c:v>
                </c:pt>
                <c:pt idx="100">
                  <c:v>7.7041399999999998</c:v>
                </c:pt>
                <c:pt idx="101">
                  <c:v>7.7272800000000004</c:v>
                </c:pt>
                <c:pt idx="102">
                  <c:v>7.7503200000000003</c:v>
                </c:pt>
                <c:pt idx="103">
                  <c:v>7.7732700000000001</c:v>
                </c:pt>
                <c:pt idx="104">
                  <c:v>7.7961299999999998</c:v>
                </c:pt>
                <c:pt idx="105">
                  <c:v>7.8189000000000002</c:v>
                </c:pt>
                <c:pt idx="106">
                  <c:v>7.8415699999999999</c:v>
                </c:pt>
                <c:pt idx="107">
                  <c:v>7.86416</c:v>
                </c:pt>
                <c:pt idx="108">
                  <c:v>7.88666</c:v>
                </c:pt>
                <c:pt idx="109">
                  <c:v>7.9090800000000003</c:v>
                </c:pt>
                <c:pt idx="110">
                  <c:v>7.9314099999999996</c:v>
                </c:pt>
                <c:pt idx="111">
                  <c:v>7.9536600000000002</c:v>
                </c:pt>
                <c:pt idx="112">
                  <c:v>7.9758300000000002</c:v>
                </c:pt>
                <c:pt idx="113">
                  <c:v>7.9979199999999997</c:v>
                </c:pt>
                <c:pt idx="114">
                  <c:v>8.0199300000000004</c:v>
                </c:pt>
                <c:pt idx="115">
                  <c:v>8.0418599999999998</c:v>
                </c:pt>
                <c:pt idx="116">
                  <c:v>8.0637100000000004</c:v>
                </c:pt>
                <c:pt idx="117">
                  <c:v>8.0854900000000001</c:v>
                </c:pt>
                <c:pt idx="118">
                  <c:v>8.1071899999999992</c:v>
                </c:pt>
                <c:pt idx="119">
                  <c:v>8.1288199999999993</c:v>
                </c:pt>
                <c:pt idx="120">
                  <c:v>8.1503700000000006</c:v>
                </c:pt>
                <c:pt idx="121">
                  <c:v>8.1718499999999992</c:v>
                </c:pt>
                <c:pt idx="122">
                  <c:v>8.1932500000000008</c:v>
                </c:pt>
                <c:pt idx="123">
                  <c:v>8.2145799999999998</c:v>
                </c:pt>
                <c:pt idx="124">
                  <c:v>8.2358499999999992</c:v>
                </c:pt>
                <c:pt idx="125">
                  <c:v>8.2570399999999999</c:v>
                </c:pt>
                <c:pt idx="126">
                  <c:v>8.2781599999999997</c:v>
                </c:pt>
                <c:pt idx="127">
                  <c:v>8.2992100000000004</c:v>
                </c:pt>
                <c:pt idx="128">
                  <c:v>8.3201900000000002</c:v>
                </c:pt>
                <c:pt idx="129">
                  <c:v>8.3411100000000005</c:v>
                </c:pt>
                <c:pt idx="130">
                  <c:v>8.3619500000000002</c:v>
                </c:pt>
                <c:pt idx="131">
                  <c:v>8.3827300000000005</c:v>
                </c:pt>
                <c:pt idx="132">
                  <c:v>8.4034399999999998</c:v>
                </c:pt>
                <c:pt idx="133">
                  <c:v>8.4240899999999996</c:v>
                </c:pt>
                <c:pt idx="134">
                  <c:v>8.4446600000000007</c:v>
                </c:pt>
                <c:pt idx="135">
                  <c:v>8.4651800000000001</c:v>
                </c:pt>
                <c:pt idx="136">
                  <c:v>8.4856300000000005</c:v>
                </c:pt>
                <c:pt idx="137">
                  <c:v>8.5060099999999998</c:v>
                </c:pt>
                <c:pt idx="138">
                  <c:v>8.5263299999999997</c:v>
                </c:pt>
                <c:pt idx="139">
                  <c:v>8.5465900000000001</c:v>
                </c:pt>
                <c:pt idx="140">
                  <c:v>8.5667799999999996</c:v>
                </c:pt>
                <c:pt idx="141">
                  <c:v>8.5869099999999996</c:v>
                </c:pt>
                <c:pt idx="142">
                  <c:v>8.6069800000000001</c:v>
                </c:pt>
                <c:pt idx="143">
                  <c:v>8.6269799999999996</c:v>
                </c:pt>
                <c:pt idx="144">
                  <c:v>8.6469199999999997</c:v>
                </c:pt>
                <c:pt idx="145">
                  <c:v>8.6668000000000003</c:v>
                </c:pt>
                <c:pt idx="146">
                  <c:v>8.6866199999999996</c:v>
                </c:pt>
                <c:pt idx="147">
                  <c:v>8.7063799999999993</c:v>
                </c:pt>
                <c:pt idx="148">
                  <c:v>8.7260799999999996</c:v>
                </c:pt>
                <c:pt idx="149">
                  <c:v>8.7457200000000004</c:v>
                </c:pt>
                <c:pt idx="150">
                  <c:v>8.7652999999999999</c:v>
                </c:pt>
                <c:pt idx="151">
                  <c:v>8.7848199999999999</c:v>
                </c:pt>
                <c:pt idx="152">
                  <c:v>8.8042800000000003</c:v>
                </c:pt>
                <c:pt idx="153">
                  <c:v>8.8236799999999995</c:v>
                </c:pt>
                <c:pt idx="154">
                  <c:v>8.8430199999999992</c:v>
                </c:pt>
                <c:pt idx="155">
                  <c:v>8.8622999999999994</c:v>
                </c:pt>
                <c:pt idx="156">
                  <c:v>8.8815299999999997</c:v>
                </c:pt>
                <c:pt idx="157">
                  <c:v>8.9007000000000005</c:v>
                </c:pt>
                <c:pt idx="158">
                  <c:v>8.91981</c:v>
                </c:pt>
                <c:pt idx="159">
                  <c:v>8.93886</c:v>
                </c:pt>
                <c:pt idx="160">
                  <c:v>8.9578600000000002</c:v>
                </c:pt>
                <c:pt idx="161">
                  <c:v>8.9768000000000008</c:v>
                </c:pt>
                <c:pt idx="162">
                  <c:v>8.9956800000000001</c:v>
                </c:pt>
                <c:pt idx="163">
                  <c:v>9.0145099999999996</c:v>
                </c:pt>
                <c:pt idx="164">
                  <c:v>9.0332799999999995</c:v>
                </c:pt>
                <c:pt idx="165">
                  <c:v>9.0519999999999996</c:v>
                </c:pt>
                <c:pt idx="166">
                  <c:v>9.0706600000000002</c:v>
                </c:pt>
                <c:pt idx="167">
                  <c:v>9.0892700000000008</c:v>
                </c:pt>
                <c:pt idx="168">
                  <c:v>9.1078200000000002</c:v>
                </c:pt>
                <c:pt idx="169">
                  <c:v>9.1263199999999998</c:v>
                </c:pt>
                <c:pt idx="170">
                  <c:v>9.1447599999999998</c:v>
                </c:pt>
                <c:pt idx="171">
                  <c:v>9.1631499999999999</c:v>
                </c:pt>
                <c:pt idx="172">
                  <c:v>9.1814900000000002</c:v>
                </c:pt>
                <c:pt idx="173">
                  <c:v>9.1997699999999991</c:v>
                </c:pt>
                <c:pt idx="174">
                  <c:v>9.218</c:v>
                </c:pt>
                <c:pt idx="175">
                  <c:v>9.2361799999999992</c:v>
                </c:pt>
                <c:pt idx="176">
                  <c:v>9.2543100000000003</c:v>
                </c:pt>
                <c:pt idx="177">
                  <c:v>9.2723800000000001</c:v>
                </c:pt>
                <c:pt idx="178">
                  <c:v>9.2904</c:v>
                </c:pt>
                <c:pt idx="179">
                  <c:v>9.30837</c:v>
                </c:pt>
                <c:pt idx="180">
                  <c:v>9.3262900000000002</c:v>
                </c:pt>
                <c:pt idx="181">
                  <c:v>9.3441500000000008</c:v>
                </c:pt>
                <c:pt idx="182">
                  <c:v>9.3619699999999995</c:v>
                </c:pt>
                <c:pt idx="183">
                  <c:v>9.3797300000000003</c:v>
                </c:pt>
                <c:pt idx="184">
                  <c:v>9.3974499999999992</c:v>
                </c:pt>
                <c:pt idx="185">
                  <c:v>9.4151100000000003</c:v>
                </c:pt>
                <c:pt idx="186">
                  <c:v>9.4327299999999994</c:v>
                </c:pt>
                <c:pt idx="187">
                  <c:v>9.4502900000000007</c:v>
                </c:pt>
                <c:pt idx="188">
                  <c:v>9.4678100000000001</c:v>
                </c:pt>
                <c:pt idx="189">
                  <c:v>9.4852799999999995</c:v>
                </c:pt>
                <c:pt idx="190">
                  <c:v>9.5026899999999994</c:v>
                </c:pt>
                <c:pt idx="191">
                  <c:v>9.5200600000000009</c:v>
                </c:pt>
                <c:pt idx="192">
                  <c:v>9.5373900000000003</c:v>
                </c:pt>
                <c:pt idx="193">
                  <c:v>9.5546600000000002</c:v>
                </c:pt>
                <c:pt idx="194">
                  <c:v>9.5718800000000002</c:v>
                </c:pt>
                <c:pt idx="195">
                  <c:v>9.5890599999999999</c:v>
                </c:pt>
                <c:pt idx="196">
                  <c:v>9.6061899999999998</c:v>
                </c:pt>
                <c:pt idx="197">
                  <c:v>9.6232699999999998</c:v>
                </c:pt>
                <c:pt idx="198">
                  <c:v>9.6403099999999995</c:v>
                </c:pt>
                <c:pt idx="199">
                  <c:v>9.6572999999999993</c:v>
                </c:pt>
                <c:pt idx="200">
                  <c:v>9.6742399999999993</c:v>
                </c:pt>
                <c:pt idx="201">
                  <c:v>9.6911400000000008</c:v>
                </c:pt>
                <c:pt idx="202">
                  <c:v>9.7079900000000006</c:v>
                </c:pt>
                <c:pt idx="203">
                  <c:v>9.7248000000000001</c:v>
                </c:pt>
                <c:pt idx="204">
                  <c:v>9.7415599999999998</c:v>
                </c:pt>
                <c:pt idx="205">
                  <c:v>9.7582799999999992</c:v>
                </c:pt>
                <c:pt idx="206">
                  <c:v>9.7749500000000005</c:v>
                </c:pt>
                <c:pt idx="207">
                  <c:v>9.7915700000000001</c:v>
                </c:pt>
                <c:pt idx="208">
                  <c:v>9.8081600000000009</c:v>
                </c:pt>
                <c:pt idx="209">
                  <c:v>9.8247</c:v>
                </c:pt>
                <c:pt idx="210">
                  <c:v>9.8411899999999992</c:v>
                </c:pt>
                <c:pt idx="211">
                  <c:v>9.85764</c:v>
                </c:pt>
                <c:pt idx="212">
                  <c:v>9.8740500000000004</c:v>
                </c:pt>
                <c:pt idx="213">
                  <c:v>9.8904099999999993</c:v>
                </c:pt>
                <c:pt idx="214">
                  <c:v>9.9067399999999992</c:v>
                </c:pt>
                <c:pt idx="215">
                  <c:v>9.9230199999999993</c:v>
                </c:pt>
                <c:pt idx="216">
                  <c:v>9.9392499999999995</c:v>
                </c:pt>
                <c:pt idx="217">
                  <c:v>9.9554500000000008</c:v>
                </c:pt>
                <c:pt idx="218">
                  <c:v>9.9716000000000005</c:v>
                </c:pt>
                <c:pt idx="219">
                  <c:v>9.9877199999999995</c:v>
                </c:pt>
                <c:pt idx="220">
                  <c:v>10.0038</c:v>
                </c:pt>
                <c:pt idx="221">
                  <c:v>10.0198</c:v>
                </c:pt>
                <c:pt idx="222">
                  <c:v>10.0358</c:v>
                </c:pt>
                <c:pt idx="223">
                  <c:v>10.0518</c:v>
                </c:pt>
                <c:pt idx="224">
                  <c:v>10.0677</c:v>
                </c:pt>
                <c:pt idx="225">
                  <c:v>10.083500000000001</c:v>
                </c:pt>
                <c:pt idx="226">
                  <c:v>10.099399999999999</c:v>
                </c:pt>
                <c:pt idx="227">
                  <c:v>10.1152</c:v>
                </c:pt>
                <c:pt idx="228">
                  <c:v>10.1309</c:v>
                </c:pt>
                <c:pt idx="229">
                  <c:v>10.146599999999999</c:v>
                </c:pt>
                <c:pt idx="230">
                  <c:v>10.1623</c:v>
                </c:pt>
                <c:pt idx="231">
                  <c:v>10.177899999999999</c:v>
                </c:pt>
                <c:pt idx="232">
                  <c:v>10.1935</c:v>
                </c:pt>
                <c:pt idx="233">
                  <c:v>10.209099999999999</c:v>
                </c:pt>
                <c:pt idx="234">
                  <c:v>10.224600000000001</c:v>
                </c:pt>
                <c:pt idx="235">
                  <c:v>10.2401</c:v>
                </c:pt>
                <c:pt idx="236">
                  <c:v>10.2555</c:v>
                </c:pt>
                <c:pt idx="237">
                  <c:v>10.270899999999999</c:v>
                </c:pt>
                <c:pt idx="238">
                  <c:v>10.286300000000001</c:v>
                </c:pt>
                <c:pt idx="239">
                  <c:v>10.301600000000001</c:v>
                </c:pt>
                <c:pt idx="240">
                  <c:v>10.317</c:v>
                </c:pt>
                <c:pt idx="241">
                  <c:v>10.3322</c:v>
                </c:pt>
                <c:pt idx="242">
                  <c:v>10.3474</c:v>
                </c:pt>
                <c:pt idx="243">
                  <c:v>10.3626</c:v>
                </c:pt>
                <c:pt idx="244">
                  <c:v>10.377800000000001</c:v>
                </c:pt>
                <c:pt idx="245">
                  <c:v>10.392899999999999</c:v>
                </c:pt>
                <c:pt idx="246">
                  <c:v>10.407999999999999</c:v>
                </c:pt>
                <c:pt idx="247">
                  <c:v>10.4231</c:v>
                </c:pt>
                <c:pt idx="248">
                  <c:v>10.4381</c:v>
                </c:pt>
                <c:pt idx="249">
                  <c:v>10.453099999999999</c:v>
                </c:pt>
                <c:pt idx="250">
                  <c:v>10.468</c:v>
                </c:pt>
                <c:pt idx="251">
                  <c:v>10.482900000000001</c:v>
                </c:pt>
                <c:pt idx="252">
                  <c:v>10.4978</c:v>
                </c:pt>
                <c:pt idx="253">
                  <c:v>10.512700000000001</c:v>
                </c:pt>
                <c:pt idx="254">
                  <c:v>10.5275</c:v>
                </c:pt>
                <c:pt idx="255">
                  <c:v>10.542299999999999</c:v>
                </c:pt>
                <c:pt idx="256">
                  <c:v>10.5571</c:v>
                </c:pt>
                <c:pt idx="257">
                  <c:v>10.5718</c:v>
                </c:pt>
                <c:pt idx="258">
                  <c:v>10.586499999999999</c:v>
                </c:pt>
                <c:pt idx="259">
                  <c:v>10.601100000000001</c:v>
                </c:pt>
                <c:pt idx="260">
                  <c:v>10.6158</c:v>
                </c:pt>
                <c:pt idx="261">
                  <c:v>10.6304</c:v>
                </c:pt>
                <c:pt idx="262">
                  <c:v>10.6449</c:v>
                </c:pt>
                <c:pt idx="263">
                  <c:v>10.6595</c:v>
                </c:pt>
                <c:pt idx="264">
                  <c:v>10.673999999999999</c:v>
                </c:pt>
                <c:pt idx="265">
                  <c:v>10.688499999999999</c:v>
                </c:pt>
                <c:pt idx="266">
                  <c:v>10.7029</c:v>
                </c:pt>
                <c:pt idx="267">
                  <c:v>10.7173</c:v>
                </c:pt>
                <c:pt idx="268">
                  <c:v>10.7317</c:v>
                </c:pt>
                <c:pt idx="269">
                  <c:v>10.7461</c:v>
                </c:pt>
                <c:pt idx="270">
                  <c:v>10.760400000000001</c:v>
                </c:pt>
                <c:pt idx="271">
                  <c:v>10.774699999999999</c:v>
                </c:pt>
                <c:pt idx="272">
                  <c:v>10.789</c:v>
                </c:pt>
                <c:pt idx="273">
                  <c:v>10.8033</c:v>
                </c:pt>
                <c:pt idx="274">
                  <c:v>10.817500000000001</c:v>
                </c:pt>
                <c:pt idx="275">
                  <c:v>10.8317</c:v>
                </c:pt>
                <c:pt idx="276">
                  <c:v>10.845800000000001</c:v>
                </c:pt>
                <c:pt idx="277">
                  <c:v>10.86</c:v>
                </c:pt>
                <c:pt idx="278">
                  <c:v>10.8741</c:v>
                </c:pt>
                <c:pt idx="279">
                  <c:v>10.888199999999999</c:v>
                </c:pt>
                <c:pt idx="280">
                  <c:v>10.9023</c:v>
                </c:pt>
                <c:pt idx="281">
                  <c:v>10.9163</c:v>
                </c:pt>
                <c:pt idx="282">
                  <c:v>10.930300000000001</c:v>
                </c:pt>
                <c:pt idx="283">
                  <c:v>10.9443</c:v>
                </c:pt>
                <c:pt idx="284">
                  <c:v>10.958299999999999</c:v>
                </c:pt>
                <c:pt idx="285">
                  <c:v>10.972200000000001</c:v>
                </c:pt>
                <c:pt idx="286">
                  <c:v>10.9861</c:v>
                </c:pt>
                <c:pt idx="287">
                  <c:v>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1E3-47CC-8B6A-1CF0B3E25DD1}"/>
            </c:ext>
          </c:extLst>
        </c:ser>
        <c:ser>
          <c:idx val="1"/>
          <c:order val="1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Metadados!$P$3:$P$290</c:f>
              <c:numCache>
                <c:formatCode>General</c:formatCode>
                <c:ptCount val="28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</c:numCache>
            </c:numRef>
          </c:xVal>
          <c:yVal>
            <c:numRef>
              <c:f>Metadados!$R$3:$R$290</c:f>
              <c:numCache>
                <c:formatCode>General</c:formatCode>
                <c:ptCount val="288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  <c:pt idx="52">
                  <c:v>12</c:v>
                </c:pt>
                <c:pt idx="53">
                  <c:v>12</c:v>
                </c:pt>
                <c:pt idx="54">
                  <c:v>12</c:v>
                </c:pt>
                <c:pt idx="55">
                  <c:v>12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12</c:v>
                </c:pt>
                <c:pt idx="68">
                  <c:v>12</c:v>
                </c:pt>
                <c:pt idx="69">
                  <c:v>12</c:v>
                </c:pt>
                <c:pt idx="70">
                  <c:v>12</c:v>
                </c:pt>
                <c:pt idx="71">
                  <c:v>12</c:v>
                </c:pt>
                <c:pt idx="72">
                  <c:v>12</c:v>
                </c:pt>
                <c:pt idx="73">
                  <c:v>12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12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12</c:v>
                </c:pt>
                <c:pt idx="90">
                  <c:v>12</c:v>
                </c:pt>
                <c:pt idx="91">
                  <c:v>12</c:v>
                </c:pt>
                <c:pt idx="92">
                  <c:v>12</c:v>
                </c:pt>
                <c:pt idx="93">
                  <c:v>12</c:v>
                </c:pt>
                <c:pt idx="94">
                  <c:v>12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12</c:v>
                </c:pt>
                <c:pt idx="99">
                  <c:v>12</c:v>
                </c:pt>
                <c:pt idx="100">
                  <c:v>12</c:v>
                </c:pt>
                <c:pt idx="101">
                  <c:v>12</c:v>
                </c:pt>
                <c:pt idx="102">
                  <c:v>12</c:v>
                </c:pt>
                <c:pt idx="103">
                  <c:v>12</c:v>
                </c:pt>
                <c:pt idx="104">
                  <c:v>12</c:v>
                </c:pt>
                <c:pt idx="105">
                  <c:v>12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12</c:v>
                </c:pt>
                <c:pt idx="110">
                  <c:v>12</c:v>
                </c:pt>
                <c:pt idx="111">
                  <c:v>12</c:v>
                </c:pt>
                <c:pt idx="112">
                  <c:v>12</c:v>
                </c:pt>
                <c:pt idx="113">
                  <c:v>12</c:v>
                </c:pt>
                <c:pt idx="114">
                  <c:v>12</c:v>
                </c:pt>
                <c:pt idx="115">
                  <c:v>12</c:v>
                </c:pt>
                <c:pt idx="116">
                  <c:v>12</c:v>
                </c:pt>
                <c:pt idx="117">
                  <c:v>12</c:v>
                </c:pt>
                <c:pt idx="118">
                  <c:v>12</c:v>
                </c:pt>
                <c:pt idx="119">
                  <c:v>12</c:v>
                </c:pt>
                <c:pt idx="120">
                  <c:v>12</c:v>
                </c:pt>
                <c:pt idx="121">
                  <c:v>12</c:v>
                </c:pt>
                <c:pt idx="122">
                  <c:v>12</c:v>
                </c:pt>
                <c:pt idx="123">
                  <c:v>12</c:v>
                </c:pt>
                <c:pt idx="124">
                  <c:v>12</c:v>
                </c:pt>
                <c:pt idx="125">
                  <c:v>12</c:v>
                </c:pt>
                <c:pt idx="126">
                  <c:v>12</c:v>
                </c:pt>
                <c:pt idx="127">
                  <c:v>12</c:v>
                </c:pt>
                <c:pt idx="128">
                  <c:v>12</c:v>
                </c:pt>
                <c:pt idx="129">
                  <c:v>12</c:v>
                </c:pt>
                <c:pt idx="130">
                  <c:v>12</c:v>
                </c:pt>
                <c:pt idx="131">
                  <c:v>12</c:v>
                </c:pt>
                <c:pt idx="132">
                  <c:v>12</c:v>
                </c:pt>
                <c:pt idx="133">
                  <c:v>12</c:v>
                </c:pt>
                <c:pt idx="134">
                  <c:v>12</c:v>
                </c:pt>
                <c:pt idx="135">
                  <c:v>12</c:v>
                </c:pt>
                <c:pt idx="136">
                  <c:v>12</c:v>
                </c:pt>
                <c:pt idx="137">
                  <c:v>12</c:v>
                </c:pt>
                <c:pt idx="138">
                  <c:v>12</c:v>
                </c:pt>
                <c:pt idx="139">
                  <c:v>12</c:v>
                </c:pt>
                <c:pt idx="140">
                  <c:v>12</c:v>
                </c:pt>
                <c:pt idx="141">
                  <c:v>12</c:v>
                </c:pt>
                <c:pt idx="142">
                  <c:v>12</c:v>
                </c:pt>
                <c:pt idx="143">
                  <c:v>12</c:v>
                </c:pt>
                <c:pt idx="144">
                  <c:v>12</c:v>
                </c:pt>
                <c:pt idx="145">
                  <c:v>12</c:v>
                </c:pt>
                <c:pt idx="146">
                  <c:v>12</c:v>
                </c:pt>
                <c:pt idx="147">
                  <c:v>12</c:v>
                </c:pt>
                <c:pt idx="148">
                  <c:v>12</c:v>
                </c:pt>
                <c:pt idx="149">
                  <c:v>12</c:v>
                </c:pt>
                <c:pt idx="150">
                  <c:v>12</c:v>
                </c:pt>
                <c:pt idx="151">
                  <c:v>12</c:v>
                </c:pt>
                <c:pt idx="152">
                  <c:v>12</c:v>
                </c:pt>
                <c:pt idx="153">
                  <c:v>12</c:v>
                </c:pt>
                <c:pt idx="154">
                  <c:v>12</c:v>
                </c:pt>
                <c:pt idx="155">
                  <c:v>12</c:v>
                </c:pt>
                <c:pt idx="156">
                  <c:v>12</c:v>
                </c:pt>
                <c:pt idx="157">
                  <c:v>12</c:v>
                </c:pt>
                <c:pt idx="158">
                  <c:v>12</c:v>
                </c:pt>
                <c:pt idx="159">
                  <c:v>12</c:v>
                </c:pt>
                <c:pt idx="160">
                  <c:v>12</c:v>
                </c:pt>
                <c:pt idx="161">
                  <c:v>12</c:v>
                </c:pt>
                <c:pt idx="162">
                  <c:v>12</c:v>
                </c:pt>
                <c:pt idx="163">
                  <c:v>12</c:v>
                </c:pt>
                <c:pt idx="164">
                  <c:v>12</c:v>
                </c:pt>
                <c:pt idx="165">
                  <c:v>12</c:v>
                </c:pt>
                <c:pt idx="166">
                  <c:v>12</c:v>
                </c:pt>
                <c:pt idx="167">
                  <c:v>12</c:v>
                </c:pt>
                <c:pt idx="168">
                  <c:v>12</c:v>
                </c:pt>
                <c:pt idx="169">
                  <c:v>12</c:v>
                </c:pt>
                <c:pt idx="170">
                  <c:v>12</c:v>
                </c:pt>
                <c:pt idx="171">
                  <c:v>12</c:v>
                </c:pt>
                <c:pt idx="172">
                  <c:v>12</c:v>
                </c:pt>
                <c:pt idx="173">
                  <c:v>12</c:v>
                </c:pt>
                <c:pt idx="174">
                  <c:v>12</c:v>
                </c:pt>
                <c:pt idx="175">
                  <c:v>12</c:v>
                </c:pt>
                <c:pt idx="176">
                  <c:v>12</c:v>
                </c:pt>
                <c:pt idx="177">
                  <c:v>12</c:v>
                </c:pt>
                <c:pt idx="178">
                  <c:v>12</c:v>
                </c:pt>
                <c:pt idx="179">
                  <c:v>12</c:v>
                </c:pt>
                <c:pt idx="180">
                  <c:v>12</c:v>
                </c:pt>
                <c:pt idx="181">
                  <c:v>12</c:v>
                </c:pt>
                <c:pt idx="182">
                  <c:v>12</c:v>
                </c:pt>
                <c:pt idx="183">
                  <c:v>12</c:v>
                </c:pt>
                <c:pt idx="184">
                  <c:v>12</c:v>
                </c:pt>
                <c:pt idx="185">
                  <c:v>12</c:v>
                </c:pt>
                <c:pt idx="186">
                  <c:v>12</c:v>
                </c:pt>
                <c:pt idx="187">
                  <c:v>12</c:v>
                </c:pt>
                <c:pt idx="188">
                  <c:v>12</c:v>
                </c:pt>
                <c:pt idx="189">
                  <c:v>12</c:v>
                </c:pt>
                <c:pt idx="190">
                  <c:v>12</c:v>
                </c:pt>
                <c:pt idx="191">
                  <c:v>12</c:v>
                </c:pt>
                <c:pt idx="192">
                  <c:v>12</c:v>
                </c:pt>
                <c:pt idx="193">
                  <c:v>12</c:v>
                </c:pt>
                <c:pt idx="194">
                  <c:v>12</c:v>
                </c:pt>
                <c:pt idx="195">
                  <c:v>12</c:v>
                </c:pt>
                <c:pt idx="196">
                  <c:v>12</c:v>
                </c:pt>
                <c:pt idx="197">
                  <c:v>12</c:v>
                </c:pt>
                <c:pt idx="198">
                  <c:v>12</c:v>
                </c:pt>
                <c:pt idx="199">
                  <c:v>12</c:v>
                </c:pt>
                <c:pt idx="200">
                  <c:v>12</c:v>
                </c:pt>
                <c:pt idx="201">
                  <c:v>12</c:v>
                </c:pt>
                <c:pt idx="202">
                  <c:v>12</c:v>
                </c:pt>
                <c:pt idx="203">
                  <c:v>12</c:v>
                </c:pt>
                <c:pt idx="204">
                  <c:v>12</c:v>
                </c:pt>
                <c:pt idx="205">
                  <c:v>12</c:v>
                </c:pt>
                <c:pt idx="206">
                  <c:v>12</c:v>
                </c:pt>
                <c:pt idx="207">
                  <c:v>12</c:v>
                </c:pt>
                <c:pt idx="208">
                  <c:v>12</c:v>
                </c:pt>
                <c:pt idx="209">
                  <c:v>12</c:v>
                </c:pt>
                <c:pt idx="210">
                  <c:v>12</c:v>
                </c:pt>
                <c:pt idx="211">
                  <c:v>12</c:v>
                </c:pt>
                <c:pt idx="212">
                  <c:v>12</c:v>
                </c:pt>
                <c:pt idx="213">
                  <c:v>12</c:v>
                </c:pt>
                <c:pt idx="214">
                  <c:v>12</c:v>
                </c:pt>
                <c:pt idx="215">
                  <c:v>12</c:v>
                </c:pt>
                <c:pt idx="216">
                  <c:v>12</c:v>
                </c:pt>
                <c:pt idx="217">
                  <c:v>12</c:v>
                </c:pt>
                <c:pt idx="218">
                  <c:v>12</c:v>
                </c:pt>
                <c:pt idx="219">
                  <c:v>12</c:v>
                </c:pt>
                <c:pt idx="220">
                  <c:v>12</c:v>
                </c:pt>
                <c:pt idx="221">
                  <c:v>12</c:v>
                </c:pt>
                <c:pt idx="222">
                  <c:v>12</c:v>
                </c:pt>
                <c:pt idx="223">
                  <c:v>12</c:v>
                </c:pt>
                <c:pt idx="224">
                  <c:v>12</c:v>
                </c:pt>
                <c:pt idx="225">
                  <c:v>12</c:v>
                </c:pt>
                <c:pt idx="226">
                  <c:v>12</c:v>
                </c:pt>
                <c:pt idx="227">
                  <c:v>12</c:v>
                </c:pt>
                <c:pt idx="228">
                  <c:v>12</c:v>
                </c:pt>
                <c:pt idx="229">
                  <c:v>12</c:v>
                </c:pt>
                <c:pt idx="230">
                  <c:v>12</c:v>
                </c:pt>
                <c:pt idx="231">
                  <c:v>12</c:v>
                </c:pt>
                <c:pt idx="232">
                  <c:v>12</c:v>
                </c:pt>
                <c:pt idx="233">
                  <c:v>12</c:v>
                </c:pt>
                <c:pt idx="234">
                  <c:v>12</c:v>
                </c:pt>
                <c:pt idx="235">
                  <c:v>12</c:v>
                </c:pt>
                <c:pt idx="236">
                  <c:v>12</c:v>
                </c:pt>
                <c:pt idx="237">
                  <c:v>12</c:v>
                </c:pt>
                <c:pt idx="238">
                  <c:v>12</c:v>
                </c:pt>
                <c:pt idx="239">
                  <c:v>12</c:v>
                </c:pt>
                <c:pt idx="240">
                  <c:v>12</c:v>
                </c:pt>
                <c:pt idx="241">
                  <c:v>12</c:v>
                </c:pt>
                <c:pt idx="242">
                  <c:v>12</c:v>
                </c:pt>
                <c:pt idx="243">
                  <c:v>12</c:v>
                </c:pt>
                <c:pt idx="244">
                  <c:v>12</c:v>
                </c:pt>
                <c:pt idx="245">
                  <c:v>12</c:v>
                </c:pt>
                <c:pt idx="246">
                  <c:v>12</c:v>
                </c:pt>
                <c:pt idx="247">
                  <c:v>12</c:v>
                </c:pt>
                <c:pt idx="248">
                  <c:v>12</c:v>
                </c:pt>
                <c:pt idx="249">
                  <c:v>12</c:v>
                </c:pt>
                <c:pt idx="250">
                  <c:v>12</c:v>
                </c:pt>
                <c:pt idx="251">
                  <c:v>12</c:v>
                </c:pt>
                <c:pt idx="252">
                  <c:v>12</c:v>
                </c:pt>
                <c:pt idx="253">
                  <c:v>12</c:v>
                </c:pt>
                <c:pt idx="254">
                  <c:v>12</c:v>
                </c:pt>
                <c:pt idx="255">
                  <c:v>12</c:v>
                </c:pt>
                <c:pt idx="256">
                  <c:v>12</c:v>
                </c:pt>
                <c:pt idx="257">
                  <c:v>12</c:v>
                </c:pt>
                <c:pt idx="258">
                  <c:v>12</c:v>
                </c:pt>
                <c:pt idx="259">
                  <c:v>12</c:v>
                </c:pt>
                <c:pt idx="260">
                  <c:v>12</c:v>
                </c:pt>
                <c:pt idx="261">
                  <c:v>12</c:v>
                </c:pt>
                <c:pt idx="262">
                  <c:v>12</c:v>
                </c:pt>
                <c:pt idx="263">
                  <c:v>12</c:v>
                </c:pt>
                <c:pt idx="264">
                  <c:v>12</c:v>
                </c:pt>
                <c:pt idx="265">
                  <c:v>12</c:v>
                </c:pt>
                <c:pt idx="266">
                  <c:v>12</c:v>
                </c:pt>
                <c:pt idx="267">
                  <c:v>12</c:v>
                </c:pt>
                <c:pt idx="268">
                  <c:v>12</c:v>
                </c:pt>
                <c:pt idx="269">
                  <c:v>12</c:v>
                </c:pt>
                <c:pt idx="270">
                  <c:v>12</c:v>
                </c:pt>
                <c:pt idx="271">
                  <c:v>12</c:v>
                </c:pt>
                <c:pt idx="272">
                  <c:v>12</c:v>
                </c:pt>
                <c:pt idx="273">
                  <c:v>12</c:v>
                </c:pt>
                <c:pt idx="274">
                  <c:v>12</c:v>
                </c:pt>
                <c:pt idx="275">
                  <c:v>12</c:v>
                </c:pt>
                <c:pt idx="276">
                  <c:v>12</c:v>
                </c:pt>
                <c:pt idx="277">
                  <c:v>12</c:v>
                </c:pt>
                <c:pt idx="278">
                  <c:v>12</c:v>
                </c:pt>
                <c:pt idx="279">
                  <c:v>12</c:v>
                </c:pt>
                <c:pt idx="280">
                  <c:v>12</c:v>
                </c:pt>
                <c:pt idx="281">
                  <c:v>12</c:v>
                </c:pt>
                <c:pt idx="282">
                  <c:v>12</c:v>
                </c:pt>
                <c:pt idx="283">
                  <c:v>12</c:v>
                </c:pt>
                <c:pt idx="284">
                  <c:v>12</c:v>
                </c:pt>
                <c:pt idx="285">
                  <c:v>12</c:v>
                </c:pt>
                <c:pt idx="286">
                  <c:v>12</c:v>
                </c:pt>
                <c:pt idx="287">
                  <c:v>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1E3-47CC-8B6A-1CF0B3E25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4868800"/>
        <c:axId val="1399581648"/>
      </c:scatterChart>
      <c:valAx>
        <c:axId val="1394868800"/>
        <c:scaling>
          <c:orientation val="minMax"/>
          <c:max val="3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Tamanho</a:t>
                </a:r>
                <a:r>
                  <a:rPr lang="pt-BR" baseline="0">
                    <a:solidFill>
                      <a:sysClr val="windowText" lastClr="000000"/>
                    </a:solidFill>
                  </a:rPr>
                  <a:t> amostral - N° de espécimes</a:t>
                </a:r>
                <a:endParaRPr lang="pt-BR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9581648"/>
        <c:crosses val="autoZero"/>
        <c:crossBetween val="midCat"/>
        <c:majorUnit val="20"/>
      </c:valAx>
      <c:valAx>
        <c:axId val="13995816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Riqueza acumulada  e estimada (S')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4868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45</xdr:row>
      <xdr:rowOff>176212</xdr:rowOff>
    </xdr:from>
    <xdr:to>
      <xdr:col>15</xdr:col>
      <xdr:colOff>504825</xdr:colOff>
      <xdr:row>59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07B6B6C-E688-419C-BE3A-EB3FB4F1F8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309282</xdr:colOff>
      <xdr:row>271</xdr:row>
      <xdr:rowOff>143436</xdr:rowOff>
    </xdr:from>
    <xdr:to>
      <xdr:col>15</xdr:col>
      <xdr:colOff>4482</xdr:colOff>
      <xdr:row>287</xdr:row>
      <xdr:rowOff>17930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A2AF29F-591A-46B0-93E0-C28C3B7B54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view="pageBreakPreview" zoomScale="110" zoomScaleNormal="110" zoomScaleSheetLayoutView="110" workbookViewId="0">
      <selection activeCell="J6" sqref="J6"/>
    </sheetView>
  </sheetViews>
  <sheetFormatPr defaultRowHeight="14.4" x14ac:dyDescent="0.3"/>
  <cols>
    <col min="1" max="1" width="30.44140625" bestFit="1" customWidth="1"/>
    <col min="7" max="7" width="12.33203125" bestFit="1" customWidth="1"/>
    <col min="8" max="8" width="21.33203125" bestFit="1" customWidth="1"/>
    <col min="11" max="11" width="41" bestFit="1" customWidth="1"/>
  </cols>
  <sheetData>
    <row r="1" spans="1:11" ht="15.6" x14ac:dyDescent="0.3">
      <c r="A1" s="7" t="s">
        <v>0</v>
      </c>
      <c r="B1" s="1" t="s">
        <v>1</v>
      </c>
      <c r="C1" s="2" t="s">
        <v>9</v>
      </c>
      <c r="D1" s="1" t="s">
        <v>2</v>
      </c>
      <c r="E1" s="1" t="s">
        <v>3</v>
      </c>
      <c r="F1" s="1" t="s">
        <v>4</v>
      </c>
      <c r="G1" s="18" t="s">
        <v>21</v>
      </c>
      <c r="H1" s="18" t="s">
        <v>22</v>
      </c>
      <c r="K1" s="19" t="s">
        <v>23</v>
      </c>
    </row>
    <row r="2" spans="1:11" ht="15.6" x14ac:dyDescent="0.3">
      <c r="A2" s="8" t="s">
        <v>10</v>
      </c>
      <c r="B2" s="3"/>
      <c r="C2" s="4"/>
      <c r="D2" s="4"/>
      <c r="E2" s="4"/>
      <c r="F2" s="4"/>
      <c r="G2" s="17"/>
      <c r="H2" s="17"/>
      <c r="K2" t="s">
        <v>24</v>
      </c>
    </row>
    <row r="3" spans="1:11" ht="15.6" x14ac:dyDescent="0.3">
      <c r="A3" s="9" t="s">
        <v>11</v>
      </c>
      <c r="B3" s="5"/>
      <c r="C3" s="6"/>
      <c r="D3" s="6"/>
      <c r="E3" s="6"/>
      <c r="F3" s="6">
        <v>1</v>
      </c>
      <c r="G3" s="17">
        <f>SUM(B3:F3)</f>
        <v>1</v>
      </c>
      <c r="H3" s="17">
        <f>(G3*1000)/(1000*1*30)</f>
        <v>3.3333333333333333E-2</v>
      </c>
      <c r="K3" t="s">
        <v>27</v>
      </c>
    </row>
    <row r="4" spans="1:11" ht="16.2" x14ac:dyDescent="0.3">
      <c r="A4" s="10" t="s">
        <v>18</v>
      </c>
      <c r="B4" s="5">
        <v>40</v>
      </c>
      <c r="C4" s="6">
        <v>91</v>
      </c>
      <c r="D4" s="6">
        <v>3</v>
      </c>
      <c r="E4" s="6">
        <v>53</v>
      </c>
      <c r="F4" s="6">
        <v>10</v>
      </c>
      <c r="G4" s="17">
        <f t="shared" ref="G4:G16" si="0">SUM(B4:F4)</f>
        <v>197</v>
      </c>
      <c r="H4" s="17">
        <f>(G4*1000)/(1000*1*30)</f>
        <v>6.5666666666666664</v>
      </c>
      <c r="K4" t="s">
        <v>25</v>
      </c>
    </row>
    <row r="5" spans="1:11" ht="15.6" x14ac:dyDescent="0.3">
      <c r="A5" s="11" t="s">
        <v>12</v>
      </c>
      <c r="B5" s="5"/>
      <c r="C5" s="6"/>
      <c r="D5" s="6"/>
      <c r="E5" s="6"/>
      <c r="F5" s="6"/>
      <c r="G5" s="17"/>
      <c r="H5" s="17"/>
      <c r="K5" t="s">
        <v>26</v>
      </c>
    </row>
    <row r="6" spans="1:11" ht="15.6" x14ac:dyDescent="0.3">
      <c r="A6" s="9" t="s">
        <v>16</v>
      </c>
      <c r="B6" s="5">
        <v>15</v>
      </c>
      <c r="C6" s="6">
        <v>3</v>
      </c>
      <c r="D6" s="6"/>
      <c r="E6" s="6">
        <v>6</v>
      </c>
      <c r="F6" s="6">
        <v>10</v>
      </c>
      <c r="G6" s="17">
        <f t="shared" si="0"/>
        <v>34</v>
      </c>
      <c r="H6" s="17">
        <f>(G6*1000)/(1000*1*30)</f>
        <v>1.1333333333333333</v>
      </c>
    </row>
    <row r="7" spans="1:11" ht="15.6" x14ac:dyDescent="0.3">
      <c r="A7" s="9" t="s">
        <v>5</v>
      </c>
      <c r="B7" s="5"/>
      <c r="C7" s="6">
        <v>2</v>
      </c>
      <c r="D7" s="6"/>
      <c r="E7" s="6">
        <v>1</v>
      </c>
      <c r="F7" s="6">
        <v>16</v>
      </c>
      <c r="G7" s="17">
        <f t="shared" si="0"/>
        <v>19</v>
      </c>
      <c r="H7" s="17">
        <f t="shared" ref="H7:H16" si="1">(G7*1000)/(1000*1*30)</f>
        <v>0.6333333333333333</v>
      </c>
      <c r="K7">
        <v>7.5700000000000003E-2</v>
      </c>
    </row>
    <row r="8" spans="1:11" ht="15.6" x14ac:dyDescent="0.3">
      <c r="A8" s="11" t="s">
        <v>13</v>
      </c>
      <c r="B8" s="5"/>
      <c r="C8" s="6"/>
      <c r="D8" s="6"/>
      <c r="E8" s="6"/>
      <c r="F8" s="6"/>
      <c r="G8" s="17"/>
      <c r="H8" s="17"/>
    </row>
    <row r="9" spans="1:11" ht="15.6" x14ac:dyDescent="0.3">
      <c r="A9" s="14" t="s">
        <v>20</v>
      </c>
      <c r="B9" s="5"/>
      <c r="C9" s="6"/>
      <c r="D9" s="6"/>
      <c r="E9" s="6"/>
      <c r="F9" s="6">
        <v>1</v>
      </c>
      <c r="G9" s="17">
        <f t="shared" si="0"/>
        <v>1</v>
      </c>
      <c r="H9" s="17">
        <f>(G9*1000)/(1000*1*30)</f>
        <v>3.3333333333333333E-2</v>
      </c>
    </row>
    <row r="10" spans="1:11" ht="15.6" x14ac:dyDescent="0.3">
      <c r="A10" s="12" t="s">
        <v>14</v>
      </c>
      <c r="B10" s="5">
        <v>1</v>
      </c>
      <c r="C10" s="6"/>
      <c r="D10" s="6"/>
      <c r="E10" s="6"/>
      <c r="F10" s="6"/>
      <c r="G10" s="17">
        <f t="shared" si="0"/>
        <v>1</v>
      </c>
      <c r="H10" s="17">
        <f t="shared" si="1"/>
        <v>3.3333333333333333E-2</v>
      </c>
    </row>
    <row r="11" spans="1:11" ht="15.6" x14ac:dyDescent="0.3">
      <c r="A11" s="9" t="s">
        <v>19</v>
      </c>
      <c r="B11" s="5">
        <v>1</v>
      </c>
      <c r="C11" s="6"/>
      <c r="D11" s="6"/>
      <c r="E11" s="6">
        <v>1</v>
      </c>
      <c r="F11" s="6">
        <v>1</v>
      </c>
      <c r="G11" s="17">
        <f t="shared" si="0"/>
        <v>3</v>
      </c>
      <c r="H11" s="17">
        <f>(G11*1000)/(1000*1*30)</f>
        <v>0.1</v>
      </c>
    </row>
    <row r="12" spans="1:11" ht="15.6" x14ac:dyDescent="0.3">
      <c r="A12" s="9" t="s">
        <v>7</v>
      </c>
      <c r="B12" s="5">
        <v>12</v>
      </c>
      <c r="C12" s="6">
        <v>3</v>
      </c>
      <c r="D12" s="6"/>
      <c r="E12" s="6">
        <v>1</v>
      </c>
      <c r="F12" s="6">
        <v>1</v>
      </c>
      <c r="G12" s="17">
        <f t="shared" si="0"/>
        <v>17</v>
      </c>
      <c r="H12" s="17">
        <f>(G12*1000)/(1000*1*30)</f>
        <v>0.56666666666666665</v>
      </c>
    </row>
    <row r="13" spans="1:11" ht="15.6" x14ac:dyDescent="0.3">
      <c r="A13" s="12" t="s">
        <v>17</v>
      </c>
      <c r="B13" s="5">
        <v>1</v>
      </c>
      <c r="C13" s="6"/>
      <c r="D13" s="6"/>
      <c r="E13" s="6"/>
      <c r="F13" s="6"/>
      <c r="G13" s="17">
        <f t="shared" si="0"/>
        <v>1</v>
      </c>
      <c r="H13" s="17">
        <f t="shared" si="1"/>
        <v>3.3333333333333333E-2</v>
      </c>
    </row>
    <row r="14" spans="1:11" ht="15.6" x14ac:dyDescent="0.3">
      <c r="A14" s="9" t="s">
        <v>8</v>
      </c>
      <c r="B14" s="5">
        <v>1</v>
      </c>
      <c r="C14" s="6">
        <v>1</v>
      </c>
      <c r="D14" s="6"/>
      <c r="E14" s="6"/>
      <c r="F14" s="6"/>
      <c r="G14" s="17">
        <f t="shared" si="0"/>
        <v>2</v>
      </c>
      <c r="H14" s="17">
        <f t="shared" si="1"/>
        <v>6.6666666666666666E-2</v>
      </c>
    </row>
    <row r="15" spans="1:11" ht="15.6" x14ac:dyDescent="0.3">
      <c r="A15" s="11" t="s">
        <v>15</v>
      </c>
      <c r="B15" s="5"/>
      <c r="C15" s="6"/>
      <c r="D15" s="6"/>
      <c r="E15" s="6"/>
      <c r="F15" s="6"/>
      <c r="G15" s="17"/>
      <c r="H15" s="17"/>
    </row>
    <row r="16" spans="1:11" ht="15.6" x14ac:dyDescent="0.3">
      <c r="A16" s="13" t="s">
        <v>6</v>
      </c>
      <c r="B16" s="5"/>
      <c r="C16" s="6">
        <v>4</v>
      </c>
      <c r="D16" s="6"/>
      <c r="E16" s="6">
        <v>8</v>
      </c>
      <c r="F16" s="6"/>
      <c r="G16" s="17">
        <f t="shared" si="0"/>
        <v>12</v>
      </c>
      <c r="H16" s="17">
        <f t="shared" si="1"/>
        <v>0.4</v>
      </c>
    </row>
    <row r="17" spans="1:6" ht="15.6" x14ac:dyDescent="0.3">
      <c r="A17" s="15"/>
      <c r="B17" s="14"/>
      <c r="C17" s="16"/>
      <c r="D17" s="16"/>
      <c r="E17" s="16"/>
      <c r="F17" s="16"/>
    </row>
    <row r="18" spans="1:6" ht="15.6" x14ac:dyDescent="0.3">
      <c r="A18" s="15"/>
      <c r="B18" s="14"/>
      <c r="C18" s="16"/>
      <c r="D18" s="16"/>
      <c r="E18" s="16"/>
      <c r="F18" s="16"/>
    </row>
    <row r="19" spans="1:6" ht="15.6" x14ac:dyDescent="0.3">
      <c r="A19" s="15"/>
      <c r="B19" s="14"/>
      <c r="C19" s="16"/>
      <c r="D19" s="16"/>
      <c r="E19" s="16"/>
      <c r="F19" s="16"/>
    </row>
    <row r="20" spans="1:6" ht="15.6" x14ac:dyDescent="0.3">
      <c r="A20" s="15"/>
      <c r="B20" s="14"/>
      <c r="C20" s="16"/>
      <c r="D20" s="16"/>
      <c r="E20" s="16"/>
      <c r="F20" s="16"/>
    </row>
    <row r="21" spans="1:6" ht="15.6" x14ac:dyDescent="0.3">
      <c r="A21" s="15"/>
      <c r="B21" s="14"/>
      <c r="C21" s="16"/>
      <c r="D21" s="16"/>
      <c r="E21" s="16"/>
      <c r="F21" s="16"/>
    </row>
    <row r="22" spans="1:6" ht="15.6" x14ac:dyDescent="0.3">
      <c r="A22" s="15"/>
      <c r="B22" s="14"/>
      <c r="C22" s="16"/>
      <c r="D22" s="16"/>
      <c r="E22" s="16"/>
      <c r="F22" s="16"/>
    </row>
    <row r="23" spans="1:6" ht="15.6" x14ac:dyDescent="0.3">
      <c r="A23" s="15"/>
      <c r="B23" s="14"/>
      <c r="C23" s="16"/>
      <c r="D23" s="16"/>
      <c r="E23" s="16"/>
      <c r="F23" s="16"/>
    </row>
    <row r="24" spans="1:6" ht="15.6" x14ac:dyDescent="0.3">
      <c r="A24" s="15"/>
      <c r="B24" s="14"/>
      <c r="C24" s="16"/>
      <c r="D24" s="16"/>
      <c r="E24" s="16"/>
      <c r="F24" s="16"/>
    </row>
    <row r="25" spans="1:6" ht="15.6" x14ac:dyDescent="0.3">
      <c r="A25" s="14"/>
      <c r="B25" s="14"/>
      <c r="C25" s="16"/>
      <c r="D25" s="16"/>
      <c r="E25" s="16"/>
      <c r="F25" s="16"/>
    </row>
    <row r="26" spans="1:6" ht="15.6" x14ac:dyDescent="0.3">
      <c r="A26" s="14"/>
      <c r="B26" s="14"/>
      <c r="C26" s="16"/>
      <c r="D26" s="16"/>
      <c r="E26" s="16"/>
      <c r="F26" s="16"/>
    </row>
    <row r="27" spans="1:6" ht="15.6" x14ac:dyDescent="0.3">
      <c r="A27" s="15"/>
      <c r="B27" s="14"/>
      <c r="C27" s="16"/>
      <c r="D27" s="16"/>
      <c r="E27" s="16"/>
      <c r="F27" s="16"/>
    </row>
    <row r="28" spans="1:6" ht="15.6" x14ac:dyDescent="0.3">
      <c r="A28" s="15"/>
      <c r="B28" s="14"/>
      <c r="C28" s="16"/>
      <c r="D28" s="16"/>
      <c r="E28" s="16"/>
      <c r="F28" s="16"/>
    </row>
    <row r="29" spans="1:6" ht="15.6" x14ac:dyDescent="0.3">
      <c r="A29" s="15"/>
      <c r="B29" s="14"/>
      <c r="C29" s="16"/>
      <c r="D29" s="16"/>
      <c r="E29" s="16"/>
      <c r="F29" s="16"/>
    </row>
    <row r="30" spans="1:6" ht="15.6" x14ac:dyDescent="0.3">
      <c r="A30" s="14"/>
      <c r="B30" s="14"/>
      <c r="C30" s="16"/>
      <c r="D30" s="16"/>
      <c r="E30" s="16"/>
      <c r="F30" s="16"/>
    </row>
    <row r="31" spans="1:6" ht="15.6" x14ac:dyDescent="0.3">
      <c r="A31" s="14"/>
      <c r="B31" s="14"/>
      <c r="C31" s="16"/>
      <c r="D31" s="16"/>
      <c r="E31" s="16"/>
      <c r="F31" s="16"/>
    </row>
  </sheetData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0"/>
  <sheetViews>
    <sheetView tabSelected="1" zoomScale="85" zoomScaleNormal="85" workbookViewId="0">
      <selection activeCell="I23" sqref="I23"/>
    </sheetView>
  </sheetViews>
  <sheetFormatPr defaultRowHeight="14.4" x14ac:dyDescent="0.3"/>
  <cols>
    <col min="1" max="1" width="27.88671875" bestFit="1" customWidth="1"/>
    <col min="2" max="2" width="9.33203125" bestFit="1" customWidth="1"/>
    <col min="3" max="3" width="9.5546875" bestFit="1" customWidth="1"/>
    <col min="4" max="6" width="9.33203125" bestFit="1" customWidth="1"/>
    <col min="7" max="7" width="9.5546875" bestFit="1" customWidth="1"/>
  </cols>
  <sheetData>
    <row r="1" spans="1:18" ht="15.6" x14ac:dyDescent="0.3">
      <c r="A1" s="7" t="s">
        <v>0</v>
      </c>
      <c r="B1" s="1" t="s">
        <v>1</v>
      </c>
      <c r="C1" s="2" t="s">
        <v>9</v>
      </c>
      <c r="D1" s="1" t="s">
        <v>2</v>
      </c>
      <c r="E1" s="1" t="s">
        <v>3</v>
      </c>
      <c r="F1" s="1" t="s">
        <v>4</v>
      </c>
      <c r="G1" s="18" t="s">
        <v>21</v>
      </c>
      <c r="H1" s="18" t="s">
        <v>22</v>
      </c>
      <c r="K1" s="19" t="s">
        <v>23</v>
      </c>
    </row>
    <row r="2" spans="1:18" ht="15.6" x14ac:dyDescent="0.3">
      <c r="A2" s="8" t="s">
        <v>10</v>
      </c>
      <c r="B2" s="3"/>
      <c r="C2" s="4"/>
      <c r="D2" s="4"/>
      <c r="E2" s="4"/>
      <c r="F2" s="4"/>
      <c r="G2" s="17"/>
      <c r="H2" s="17"/>
      <c r="K2" t="s">
        <v>24</v>
      </c>
      <c r="P2" t="s">
        <v>53</v>
      </c>
      <c r="Q2" t="s">
        <v>54</v>
      </c>
    </row>
    <row r="3" spans="1:18" ht="15.6" x14ac:dyDescent="0.3">
      <c r="A3" s="9" t="s">
        <v>11</v>
      </c>
      <c r="B3" s="5"/>
      <c r="C3" s="6"/>
      <c r="D3" s="6"/>
      <c r="E3" s="6"/>
      <c r="F3" s="6">
        <v>1</v>
      </c>
      <c r="G3" s="17">
        <f>SUM(B3:F3)</f>
        <v>1</v>
      </c>
      <c r="H3" s="17">
        <f>(G3*1000)/(1000*1*30)</f>
        <v>3.3333333333333333E-2</v>
      </c>
      <c r="K3" t="s">
        <v>27</v>
      </c>
      <c r="P3">
        <v>1</v>
      </c>
      <c r="Q3">
        <v>1</v>
      </c>
      <c r="R3">
        <v>12</v>
      </c>
    </row>
    <row r="4" spans="1:18" ht="16.2" x14ac:dyDescent="0.3">
      <c r="A4" s="10" t="s">
        <v>18</v>
      </c>
      <c r="B4" s="5">
        <v>40</v>
      </c>
      <c r="C4" s="6">
        <v>91</v>
      </c>
      <c r="D4" s="6">
        <v>3</v>
      </c>
      <c r="E4" s="6">
        <v>53</v>
      </c>
      <c r="F4" s="6">
        <v>10</v>
      </c>
      <c r="G4" s="17">
        <f t="shared" ref="G4:G16" si="0">SUM(B4:F4)</f>
        <v>197</v>
      </c>
      <c r="H4" s="17">
        <f>(G4*1000)/(1000*1*30)</f>
        <v>6.5666666666666664</v>
      </c>
      <c r="K4" t="s">
        <v>25</v>
      </c>
      <c r="P4">
        <v>2</v>
      </c>
      <c r="Q4">
        <v>1.5101599999999999</v>
      </c>
      <c r="R4">
        <v>12</v>
      </c>
    </row>
    <row r="5" spans="1:18" ht="15.6" x14ac:dyDescent="0.3">
      <c r="A5" s="11" t="s">
        <v>12</v>
      </c>
      <c r="B5" s="5"/>
      <c r="C5" s="6"/>
      <c r="D5" s="6"/>
      <c r="E5" s="6"/>
      <c r="F5" s="6"/>
      <c r="G5" s="17"/>
      <c r="H5" s="17"/>
      <c r="K5" t="s">
        <v>26</v>
      </c>
      <c r="P5">
        <v>3</v>
      </c>
      <c r="Q5">
        <v>1.8509899999999999</v>
      </c>
      <c r="R5">
        <v>12</v>
      </c>
    </row>
    <row r="6" spans="1:18" ht="15.6" x14ac:dyDescent="0.3">
      <c r="A6" s="9" t="s">
        <v>16</v>
      </c>
      <c r="B6" s="5">
        <v>15</v>
      </c>
      <c r="C6" s="6">
        <v>3</v>
      </c>
      <c r="D6" s="6"/>
      <c r="E6" s="6">
        <v>6</v>
      </c>
      <c r="F6" s="6">
        <v>10</v>
      </c>
      <c r="G6" s="17">
        <f t="shared" si="0"/>
        <v>34</v>
      </c>
      <c r="H6" s="17">
        <f>(G6*1000)/(1000*1*30)</f>
        <v>1.1333333333333333</v>
      </c>
      <c r="P6">
        <v>4</v>
      </c>
      <c r="Q6">
        <v>2.1259700000000001</v>
      </c>
      <c r="R6">
        <v>12</v>
      </c>
    </row>
    <row r="7" spans="1:18" ht="15.6" x14ac:dyDescent="0.3">
      <c r="A7" s="9" t="s">
        <v>5</v>
      </c>
      <c r="B7" s="5"/>
      <c r="C7" s="6">
        <v>2</v>
      </c>
      <c r="D7" s="6"/>
      <c r="E7" s="6">
        <v>1</v>
      </c>
      <c r="F7" s="6">
        <v>16</v>
      </c>
      <c r="G7" s="17">
        <f t="shared" si="0"/>
        <v>19</v>
      </c>
      <c r="H7" s="17">
        <f t="shared" ref="H7:H16" si="1">(G7*1000)/(1000*1*30)</f>
        <v>0.6333333333333333</v>
      </c>
      <c r="K7">
        <v>7.5700000000000003E-2</v>
      </c>
      <c r="P7">
        <v>5</v>
      </c>
      <c r="Q7">
        <v>2.3689900000000002</v>
      </c>
      <c r="R7">
        <v>12</v>
      </c>
    </row>
    <row r="8" spans="1:18" ht="15.6" x14ac:dyDescent="0.3">
      <c r="A8" s="11" t="s">
        <v>13</v>
      </c>
      <c r="B8" s="5"/>
      <c r="C8" s="6"/>
      <c r="D8" s="6"/>
      <c r="E8" s="6"/>
      <c r="F8" s="6"/>
      <c r="G8" s="17"/>
      <c r="H8" s="17"/>
      <c r="P8">
        <v>6</v>
      </c>
      <c r="Q8">
        <v>2.5916399999999999</v>
      </c>
      <c r="R8">
        <v>12</v>
      </c>
    </row>
    <row r="9" spans="1:18" ht="15.6" x14ac:dyDescent="0.3">
      <c r="A9" s="14" t="s">
        <v>20</v>
      </c>
      <c r="B9" s="5"/>
      <c r="C9" s="6"/>
      <c r="D9" s="6"/>
      <c r="E9" s="6"/>
      <c r="F9" s="6">
        <v>1</v>
      </c>
      <c r="G9" s="17">
        <f t="shared" si="0"/>
        <v>1</v>
      </c>
      <c r="H9" s="17">
        <f>(G9*1000)/(1000*1*30)</f>
        <v>3.3333333333333333E-2</v>
      </c>
      <c r="P9">
        <v>7</v>
      </c>
      <c r="Q9">
        <v>2.7984399999999998</v>
      </c>
      <c r="R9">
        <v>12</v>
      </c>
    </row>
    <row r="10" spans="1:18" ht="15.6" x14ac:dyDescent="0.3">
      <c r="A10" s="12" t="s">
        <v>14</v>
      </c>
      <c r="B10" s="5">
        <v>1</v>
      </c>
      <c r="C10" s="6"/>
      <c r="D10" s="6"/>
      <c r="E10" s="6"/>
      <c r="F10" s="6"/>
      <c r="G10" s="17">
        <f t="shared" si="0"/>
        <v>1</v>
      </c>
      <c r="H10" s="17">
        <f t="shared" si="1"/>
        <v>3.3333333333333333E-2</v>
      </c>
      <c r="P10">
        <v>8</v>
      </c>
      <c r="Q10">
        <v>2.9915699999999998</v>
      </c>
      <c r="R10">
        <v>12</v>
      </c>
    </row>
    <row r="11" spans="1:18" ht="15.6" x14ac:dyDescent="0.3">
      <c r="A11" s="9" t="s">
        <v>19</v>
      </c>
      <c r="B11" s="5">
        <v>1</v>
      </c>
      <c r="C11" s="6"/>
      <c r="D11" s="6"/>
      <c r="E11" s="6">
        <v>1</v>
      </c>
      <c r="F11" s="6">
        <v>1</v>
      </c>
      <c r="G11" s="17">
        <f t="shared" si="0"/>
        <v>3</v>
      </c>
      <c r="H11" s="17">
        <f>(G11*1000)/(1000*1*30)</f>
        <v>0.1</v>
      </c>
      <c r="P11">
        <v>9</v>
      </c>
      <c r="Q11">
        <v>3.17245</v>
      </c>
      <c r="R11">
        <v>12</v>
      </c>
    </row>
    <row r="12" spans="1:18" ht="15.6" x14ac:dyDescent="0.3">
      <c r="A12" s="9" t="s">
        <v>7</v>
      </c>
      <c r="B12" s="5">
        <v>12</v>
      </c>
      <c r="C12" s="6">
        <v>3</v>
      </c>
      <c r="D12" s="6"/>
      <c r="E12" s="6">
        <v>1</v>
      </c>
      <c r="F12" s="6">
        <v>1</v>
      </c>
      <c r="G12" s="17">
        <f t="shared" si="0"/>
        <v>17</v>
      </c>
      <c r="H12" s="17">
        <f>(G12*1000)/(1000*1*30)</f>
        <v>0.56666666666666665</v>
      </c>
      <c r="P12">
        <v>10</v>
      </c>
      <c r="Q12">
        <v>3.3421699999999999</v>
      </c>
      <c r="R12">
        <v>12</v>
      </c>
    </row>
    <row r="13" spans="1:18" ht="15.6" x14ac:dyDescent="0.3">
      <c r="A13" s="12" t="s">
        <v>17</v>
      </c>
      <c r="B13" s="5">
        <v>1</v>
      </c>
      <c r="C13" s="6"/>
      <c r="D13" s="6"/>
      <c r="E13" s="6"/>
      <c r="F13" s="6"/>
      <c r="G13" s="17">
        <f t="shared" si="0"/>
        <v>1</v>
      </c>
      <c r="H13" s="17">
        <f t="shared" si="1"/>
        <v>3.3333333333333333E-2</v>
      </c>
      <c r="P13">
        <v>11</v>
      </c>
      <c r="Q13">
        <v>3.5016600000000002</v>
      </c>
      <c r="R13">
        <v>12</v>
      </c>
    </row>
    <row r="14" spans="1:18" ht="15.6" x14ac:dyDescent="0.3">
      <c r="A14" s="9" t="s">
        <v>8</v>
      </c>
      <c r="B14" s="5">
        <v>1</v>
      </c>
      <c r="C14" s="6">
        <v>1</v>
      </c>
      <c r="D14" s="6"/>
      <c r="E14" s="6"/>
      <c r="F14" s="6"/>
      <c r="G14" s="17">
        <f t="shared" si="0"/>
        <v>2</v>
      </c>
      <c r="H14" s="17">
        <f t="shared" si="1"/>
        <v>6.6666666666666666E-2</v>
      </c>
      <c r="K14">
        <f>6/11</f>
        <v>0.54545454545454541</v>
      </c>
      <c r="P14">
        <v>12</v>
      </c>
      <c r="Q14">
        <v>3.6517499999999998</v>
      </c>
      <c r="R14">
        <v>12</v>
      </c>
    </row>
    <row r="15" spans="1:18" ht="15.6" x14ac:dyDescent="0.3">
      <c r="A15" s="11" t="s">
        <v>15</v>
      </c>
      <c r="B15" s="5"/>
      <c r="C15" s="6"/>
      <c r="D15" s="6"/>
      <c r="E15" s="6"/>
      <c r="F15" s="6"/>
      <c r="G15" s="17"/>
      <c r="H15" s="17"/>
      <c r="P15">
        <v>13</v>
      </c>
      <c r="Q15">
        <v>3.7932100000000002</v>
      </c>
      <c r="R15">
        <v>12</v>
      </c>
    </row>
    <row r="16" spans="1:18" ht="15.6" x14ac:dyDescent="0.3">
      <c r="A16" s="13" t="s">
        <v>6</v>
      </c>
      <c r="B16" s="5"/>
      <c r="C16" s="6">
        <v>4</v>
      </c>
      <c r="D16" s="6"/>
      <c r="E16" s="6">
        <v>8</v>
      </c>
      <c r="F16" s="6"/>
      <c r="G16" s="17">
        <f t="shared" si="0"/>
        <v>12</v>
      </c>
      <c r="H16" s="17">
        <f t="shared" si="1"/>
        <v>0.4</v>
      </c>
      <c r="P16">
        <v>14</v>
      </c>
      <c r="Q16">
        <v>3.9267099999999999</v>
      </c>
      <c r="R16">
        <v>12</v>
      </c>
    </row>
    <row r="17" spans="1:18" x14ac:dyDescent="0.3">
      <c r="P17">
        <v>15</v>
      </c>
      <c r="Q17">
        <v>4.05288</v>
      </c>
      <c r="R17">
        <v>12</v>
      </c>
    </row>
    <row r="18" spans="1:18" x14ac:dyDescent="0.3">
      <c r="P18">
        <v>16</v>
      </c>
      <c r="Q18">
        <v>4.1722900000000003</v>
      </c>
      <c r="R18">
        <v>12</v>
      </c>
    </row>
    <row r="19" spans="1:18" ht="15.6" x14ac:dyDescent="0.3">
      <c r="A19" s="27" t="s">
        <v>0</v>
      </c>
      <c r="B19" s="27" t="s">
        <v>1</v>
      </c>
      <c r="C19" s="27" t="s">
        <v>9</v>
      </c>
      <c r="D19" s="27" t="s">
        <v>2</v>
      </c>
      <c r="E19" s="27" t="s">
        <v>3</v>
      </c>
      <c r="F19" s="27" t="s">
        <v>4</v>
      </c>
      <c r="P19">
        <v>17</v>
      </c>
      <c r="Q19">
        <v>4.28545</v>
      </c>
      <c r="R19">
        <v>12</v>
      </c>
    </row>
    <row r="20" spans="1:18" ht="15.6" x14ac:dyDescent="0.3">
      <c r="A20" s="21" t="s">
        <v>10</v>
      </c>
      <c r="B20" s="26"/>
      <c r="C20" s="26"/>
      <c r="D20" s="26"/>
      <c r="E20" s="26"/>
      <c r="F20" s="26"/>
      <c r="P20">
        <v>18</v>
      </c>
      <c r="Q20">
        <v>4.3928399999999996</v>
      </c>
      <c r="R20">
        <v>12</v>
      </c>
    </row>
    <row r="21" spans="1:18" ht="15.6" x14ac:dyDescent="0.3">
      <c r="A21" s="23" t="s">
        <v>11</v>
      </c>
      <c r="B21" s="26">
        <f>B3/$K$7</f>
        <v>0</v>
      </c>
      <c r="C21" s="26">
        <f t="shared" ref="C21:F22" si="2">C3/$K$7</f>
        <v>0</v>
      </c>
      <c r="D21" s="26">
        <f t="shared" si="2"/>
        <v>0</v>
      </c>
      <c r="E21" s="26">
        <f t="shared" si="2"/>
        <v>0</v>
      </c>
      <c r="F21" s="26">
        <f t="shared" si="2"/>
        <v>13.21003963011889</v>
      </c>
      <c r="G21" s="44">
        <f>SUM(B21:F21)</f>
        <v>13.21003963011889</v>
      </c>
      <c r="P21">
        <v>19</v>
      </c>
      <c r="Q21">
        <v>4.4948800000000002</v>
      </c>
      <c r="R21">
        <v>12</v>
      </c>
    </row>
    <row r="22" spans="1:18" ht="15.6" x14ac:dyDescent="0.3">
      <c r="A22" s="23" t="s">
        <v>18</v>
      </c>
      <c r="B22" s="26">
        <f>B4/$K$7</f>
        <v>528.40158520475563</v>
      </c>
      <c r="C22" s="26">
        <f t="shared" si="2"/>
        <v>1202.1136063408189</v>
      </c>
      <c r="D22" s="26">
        <f t="shared" si="2"/>
        <v>39.63011889035667</v>
      </c>
      <c r="E22" s="26">
        <f t="shared" si="2"/>
        <v>700.13210039630121</v>
      </c>
      <c r="F22" s="26">
        <f t="shared" si="2"/>
        <v>132.10039630118891</v>
      </c>
      <c r="G22" s="44">
        <f t="shared" ref="G22:G34" si="3">SUM(B22:F22)</f>
        <v>2602.3778071334214</v>
      </c>
      <c r="P22">
        <v>20</v>
      </c>
      <c r="Q22">
        <v>4.5919800000000004</v>
      </c>
      <c r="R22">
        <v>12</v>
      </c>
    </row>
    <row r="23" spans="1:18" ht="15.6" x14ac:dyDescent="0.3">
      <c r="A23" s="24" t="s">
        <v>12</v>
      </c>
      <c r="B23" s="26"/>
      <c r="C23" s="26"/>
      <c r="D23" s="26"/>
      <c r="E23" s="26"/>
      <c r="F23" s="26"/>
      <c r="G23" s="44">
        <f t="shared" si="3"/>
        <v>0</v>
      </c>
      <c r="P23">
        <v>21</v>
      </c>
      <c r="Q23">
        <v>4.6844999999999999</v>
      </c>
      <c r="R23">
        <v>12</v>
      </c>
    </row>
    <row r="24" spans="1:18" ht="15.6" x14ac:dyDescent="0.3">
      <c r="A24" s="23" t="s">
        <v>16</v>
      </c>
      <c r="B24" s="26">
        <f>B6/$K$7</f>
        <v>198.15059445178335</v>
      </c>
      <c r="C24" s="26">
        <f t="shared" ref="C24:F25" si="4">C6/$K$7</f>
        <v>39.63011889035667</v>
      </c>
      <c r="D24" s="26">
        <f t="shared" si="4"/>
        <v>0</v>
      </c>
      <c r="E24" s="26">
        <f t="shared" si="4"/>
        <v>79.260237780713339</v>
      </c>
      <c r="F24" s="26">
        <f t="shared" si="4"/>
        <v>132.10039630118891</v>
      </c>
      <c r="G24" s="44">
        <f t="shared" si="3"/>
        <v>449.14134742404224</v>
      </c>
      <c r="P24">
        <v>22</v>
      </c>
      <c r="Q24">
        <v>4.7727599999999999</v>
      </c>
      <c r="R24">
        <v>12</v>
      </c>
    </row>
    <row r="25" spans="1:18" ht="15.6" x14ac:dyDescent="0.3">
      <c r="A25" s="23" t="s">
        <v>5</v>
      </c>
      <c r="B25" s="26">
        <f>B7/$K$7</f>
        <v>0</v>
      </c>
      <c r="C25" s="26">
        <f t="shared" si="4"/>
        <v>26.420079260237781</v>
      </c>
      <c r="D25" s="26">
        <f t="shared" si="4"/>
        <v>0</v>
      </c>
      <c r="E25" s="26">
        <f t="shared" si="4"/>
        <v>13.21003963011889</v>
      </c>
      <c r="F25" s="26">
        <f t="shared" si="4"/>
        <v>211.36063408190225</v>
      </c>
      <c r="G25" s="44">
        <f t="shared" si="3"/>
        <v>250.99075297225892</v>
      </c>
      <c r="P25">
        <v>23</v>
      </c>
      <c r="Q25">
        <v>4.8570700000000002</v>
      </c>
      <c r="R25">
        <v>12</v>
      </c>
    </row>
    <row r="26" spans="1:18" ht="15.6" x14ac:dyDescent="0.3">
      <c r="A26" s="24" t="s">
        <v>13</v>
      </c>
      <c r="B26" s="26"/>
      <c r="C26" s="26"/>
      <c r="D26" s="26"/>
      <c r="E26" s="26"/>
      <c r="F26" s="26"/>
      <c r="G26" s="44">
        <f t="shared" si="3"/>
        <v>0</v>
      </c>
      <c r="P26">
        <v>24</v>
      </c>
      <c r="Q26">
        <v>4.9377000000000004</v>
      </c>
      <c r="R26">
        <v>12</v>
      </c>
    </row>
    <row r="27" spans="1:18" ht="15.6" x14ac:dyDescent="0.3">
      <c r="A27" s="20" t="s">
        <v>20</v>
      </c>
      <c r="B27" s="26">
        <f t="shared" ref="B27:F27" si="5">B9/$K$7</f>
        <v>0</v>
      </c>
      <c r="C27" s="26">
        <f t="shared" si="5"/>
        <v>0</v>
      </c>
      <c r="D27" s="26">
        <f t="shared" si="5"/>
        <v>0</v>
      </c>
      <c r="E27" s="26">
        <f t="shared" si="5"/>
        <v>0</v>
      </c>
      <c r="F27" s="26">
        <f t="shared" si="5"/>
        <v>13.21003963011889</v>
      </c>
      <c r="G27" s="44">
        <f t="shared" si="3"/>
        <v>13.21003963011889</v>
      </c>
      <c r="P27">
        <v>25</v>
      </c>
      <c r="Q27">
        <v>5.01492</v>
      </c>
      <c r="R27">
        <v>12</v>
      </c>
    </row>
    <row r="28" spans="1:18" ht="15.6" x14ac:dyDescent="0.3">
      <c r="A28" s="20" t="s">
        <v>14</v>
      </c>
      <c r="B28" s="26">
        <f t="shared" ref="B28:F28" si="6">B10/$K$7</f>
        <v>13.21003963011889</v>
      </c>
      <c r="C28" s="26">
        <f t="shared" si="6"/>
        <v>0</v>
      </c>
      <c r="D28" s="26">
        <f t="shared" si="6"/>
        <v>0</v>
      </c>
      <c r="E28" s="26">
        <f t="shared" si="6"/>
        <v>0</v>
      </c>
      <c r="F28" s="26">
        <f t="shared" si="6"/>
        <v>0</v>
      </c>
      <c r="G28" s="44">
        <f t="shared" si="3"/>
        <v>13.21003963011889</v>
      </c>
      <c r="P28">
        <v>26</v>
      </c>
      <c r="Q28">
        <v>5.0889600000000002</v>
      </c>
      <c r="R28">
        <v>12</v>
      </c>
    </row>
    <row r="29" spans="1:18" ht="15.6" x14ac:dyDescent="0.3">
      <c r="A29" s="23" t="s">
        <v>19</v>
      </c>
      <c r="B29" s="26">
        <f t="shared" ref="B29:F29" si="7">B11/$K$7</f>
        <v>13.21003963011889</v>
      </c>
      <c r="C29" s="26">
        <f t="shared" si="7"/>
        <v>0</v>
      </c>
      <c r="D29" s="26">
        <f t="shared" si="7"/>
        <v>0</v>
      </c>
      <c r="E29" s="26">
        <f t="shared" si="7"/>
        <v>13.21003963011889</v>
      </c>
      <c r="F29" s="26">
        <f t="shared" si="7"/>
        <v>13.21003963011889</v>
      </c>
      <c r="G29" s="44">
        <f t="shared" si="3"/>
        <v>39.63011889035667</v>
      </c>
      <c r="P29">
        <v>27</v>
      </c>
      <c r="Q29">
        <v>5.1600299999999999</v>
      </c>
      <c r="R29">
        <v>12</v>
      </c>
    </row>
    <row r="30" spans="1:18" ht="15.6" x14ac:dyDescent="0.3">
      <c r="A30" s="23" t="s">
        <v>7</v>
      </c>
      <c r="B30" s="26">
        <f t="shared" ref="B30:F30" si="8">B12/$K$7</f>
        <v>158.52047556142668</v>
      </c>
      <c r="C30" s="26">
        <f t="shared" si="8"/>
        <v>39.63011889035667</v>
      </c>
      <c r="D30" s="26">
        <f t="shared" si="8"/>
        <v>0</v>
      </c>
      <c r="E30" s="26">
        <f t="shared" si="8"/>
        <v>13.21003963011889</v>
      </c>
      <c r="F30" s="26">
        <f t="shared" si="8"/>
        <v>13.21003963011889</v>
      </c>
      <c r="G30" s="44">
        <f t="shared" si="3"/>
        <v>224.57067371202115</v>
      </c>
      <c r="P30">
        <v>28</v>
      </c>
      <c r="Q30">
        <v>5.2283299999999997</v>
      </c>
      <c r="R30">
        <v>12</v>
      </c>
    </row>
    <row r="31" spans="1:18" ht="15.6" x14ac:dyDescent="0.3">
      <c r="A31" s="20" t="s">
        <v>17</v>
      </c>
      <c r="B31" s="26">
        <f t="shared" ref="B31:F31" si="9">B13/$K$7</f>
        <v>13.21003963011889</v>
      </c>
      <c r="C31" s="26">
        <f t="shared" si="9"/>
        <v>0</v>
      </c>
      <c r="D31" s="26">
        <f t="shared" si="9"/>
        <v>0</v>
      </c>
      <c r="E31" s="26">
        <f t="shared" si="9"/>
        <v>0</v>
      </c>
      <c r="F31" s="26">
        <f t="shared" si="9"/>
        <v>0</v>
      </c>
      <c r="G31" s="44">
        <f t="shared" si="3"/>
        <v>13.21003963011889</v>
      </c>
      <c r="P31">
        <v>29</v>
      </c>
      <c r="Q31">
        <v>5.29406</v>
      </c>
      <c r="R31">
        <v>12</v>
      </c>
    </row>
    <row r="32" spans="1:18" ht="15.6" x14ac:dyDescent="0.3">
      <c r="A32" s="23" t="s">
        <v>8</v>
      </c>
      <c r="B32" s="26">
        <f t="shared" ref="B32:F32" si="10">B14/$K$7</f>
        <v>13.21003963011889</v>
      </c>
      <c r="C32" s="26">
        <f t="shared" si="10"/>
        <v>13.21003963011889</v>
      </c>
      <c r="D32" s="26">
        <f t="shared" si="10"/>
        <v>0</v>
      </c>
      <c r="E32" s="26">
        <f t="shared" si="10"/>
        <v>0</v>
      </c>
      <c r="F32" s="26">
        <f t="shared" si="10"/>
        <v>0</v>
      </c>
      <c r="G32" s="44">
        <f t="shared" si="3"/>
        <v>26.420079260237781</v>
      </c>
      <c r="P32">
        <v>30</v>
      </c>
      <c r="Q32">
        <v>5.3573700000000004</v>
      </c>
      <c r="R32">
        <v>12</v>
      </c>
    </row>
    <row r="33" spans="1:18" ht="15.6" x14ac:dyDescent="0.3">
      <c r="A33" s="24" t="s">
        <v>15</v>
      </c>
      <c r="B33" s="26"/>
      <c r="C33" s="26"/>
      <c r="D33" s="26"/>
      <c r="E33" s="26"/>
      <c r="F33" s="26"/>
      <c r="G33" s="44">
        <f t="shared" si="3"/>
        <v>0</v>
      </c>
      <c r="P33">
        <v>31</v>
      </c>
      <c r="Q33">
        <v>5.4184200000000002</v>
      </c>
      <c r="R33">
        <v>12</v>
      </c>
    </row>
    <row r="34" spans="1:18" x14ac:dyDescent="0.3">
      <c r="A34" s="25" t="s">
        <v>6</v>
      </c>
      <c r="B34" s="26">
        <f>B16/$K$7</f>
        <v>0</v>
      </c>
      <c r="C34" s="26">
        <f t="shared" ref="C34:F34" si="11">C16/$K$7</f>
        <v>52.840158520475562</v>
      </c>
      <c r="D34" s="26">
        <f t="shared" si="11"/>
        <v>0</v>
      </c>
      <c r="E34" s="26">
        <f t="shared" si="11"/>
        <v>105.68031704095112</v>
      </c>
      <c r="F34" s="26">
        <f t="shared" si="11"/>
        <v>0</v>
      </c>
      <c r="G34" s="44">
        <f t="shared" si="3"/>
        <v>158.52047556142668</v>
      </c>
      <c r="P34">
        <v>32</v>
      </c>
      <c r="Q34">
        <v>5.47736</v>
      </c>
      <c r="R34">
        <v>12</v>
      </c>
    </row>
    <row r="35" spans="1:18" x14ac:dyDescent="0.3">
      <c r="P35">
        <v>33</v>
      </c>
      <c r="Q35">
        <v>5.5343299999999997</v>
      </c>
      <c r="R35">
        <v>12</v>
      </c>
    </row>
    <row r="36" spans="1:18" ht="15.6" x14ac:dyDescent="0.3">
      <c r="A36" s="27" t="s">
        <v>0</v>
      </c>
      <c r="B36" s="27" t="s">
        <v>1</v>
      </c>
      <c r="C36" s="27" t="s">
        <v>9</v>
      </c>
      <c r="D36" s="27" t="s">
        <v>2</v>
      </c>
      <c r="E36" s="27" t="s">
        <v>3</v>
      </c>
      <c r="F36" s="27" t="s">
        <v>4</v>
      </c>
      <c r="G36" s="27" t="s">
        <v>31</v>
      </c>
      <c r="P36">
        <v>34</v>
      </c>
      <c r="Q36">
        <v>5.5894399999999997</v>
      </c>
      <c r="R36">
        <v>12</v>
      </c>
    </row>
    <row r="37" spans="1:18" ht="15.6" x14ac:dyDescent="0.3">
      <c r="A37" s="23" t="s">
        <v>11</v>
      </c>
      <c r="B37" s="30">
        <v>0</v>
      </c>
      <c r="C37" s="30">
        <v>0</v>
      </c>
      <c r="D37" s="30">
        <v>0</v>
      </c>
      <c r="E37" s="30">
        <v>0</v>
      </c>
      <c r="F37" s="30">
        <v>13.21003963011889</v>
      </c>
      <c r="G37" s="33">
        <f>SUM(B37:F37)</f>
        <v>13.21003963011889</v>
      </c>
      <c r="H37" s="34">
        <f>G37/3804</f>
        <v>3.4726707755307284E-3</v>
      </c>
      <c r="P37">
        <v>35</v>
      </c>
      <c r="Q37">
        <v>5.6428200000000004</v>
      </c>
      <c r="R37">
        <v>12</v>
      </c>
    </row>
    <row r="38" spans="1:18" ht="15.6" x14ac:dyDescent="0.3">
      <c r="A38" s="23" t="s">
        <v>18</v>
      </c>
      <c r="B38" s="30">
        <v>528.40158520475563</v>
      </c>
      <c r="C38" s="30">
        <v>1202.1136063408189</v>
      </c>
      <c r="D38" s="30">
        <v>39.63011889035667</v>
      </c>
      <c r="E38" s="30">
        <v>700.13210039630121</v>
      </c>
      <c r="F38" s="30">
        <v>132.10039630118891</v>
      </c>
      <c r="G38" s="33">
        <f t="shared" ref="G38:G47" si="12">SUM(B38:F38)</f>
        <v>2602.3778071334214</v>
      </c>
      <c r="H38" s="34">
        <f t="shared" ref="H38:H47" si="13">G38/3804</f>
        <v>0.68411614277955346</v>
      </c>
      <c r="P38">
        <v>36</v>
      </c>
      <c r="Q38">
        <v>5.6945600000000001</v>
      </c>
      <c r="R38">
        <v>12</v>
      </c>
    </row>
    <row r="39" spans="1:18" ht="15.6" x14ac:dyDescent="0.3">
      <c r="A39" s="23" t="s">
        <v>16</v>
      </c>
      <c r="B39" s="30">
        <v>198.15059445178335</v>
      </c>
      <c r="C39" s="30">
        <v>39.63011889035667</v>
      </c>
      <c r="D39" s="30">
        <v>0</v>
      </c>
      <c r="E39" s="30">
        <v>79.260237780713339</v>
      </c>
      <c r="F39" s="30">
        <v>132.10039630118891</v>
      </c>
      <c r="G39" s="33">
        <f t="shared" si="12"/>
        <v>449.14134742404224</v>
      </c>
      <c r="H39" s="34">
        <f t="shared" si="13"/>
        <v>0.11807080636804475</v>
      </c>
      <c r="P39">
        <v>37</v>
      </c>
      <c r="Q39">
        <v>5.7447800000000004</v>
      </c>
      <c r="R39">
        <v>12</v>
      </c>
    </row>
    <row r="40" spans="1:18" ht="15.6" x14ac:dyDescent="0.3">
      <c r="A40" s="23" t="s">
        <v>5</v>
      </c>
      <c r="B40" s="30">
        <v>0</v>
      </c>
      <c r="C40" s="30">
        <v>26.420079260237781</v>
      </c>
      <c r="D40" s="30">
        <v>0</v>
      </c>
      <c r="E40" s="30">
        <v>13.21003963011889</v>
      </c>
      <c r="F40" s="30">
        <v>211.36063408190225</v>
      </c>
      <c r="G40" s="33">
        <f t="shared" si="12"/>
        <v>250.99075297225892</v>
      </c>
      <c r="H40" s="34">
        <f t="shared" si="13"/>
        <v>6.5980744735083835E-2</v>
      </c>
      <c r="P40">
        <v>38</v>
      </c>
      <c r="Q40">
        <v>5.7935499999999998</v>
      </c>
      <c r="R40">
        <v>12</v>
      </c>
    </row>
    <row r="41" spans="1:18" ht="15.6" x14ac:dyDescent="0.3">
      <c r="A41" s="20" t="s">
        <v>20</v>
      </c>
      <c r="B41" s="30">
        <v>0</v>
      </c>
      <c r="C41" s="30">
        <v>0</v>
      </c>
      <c r="D41" s="30">
        <v>0</v>
      </c>
      <c r="E41" s="30">
        <v>0</v>
      </c>
      <c r="F41" s="30">
        <v>13.21003963011889</v>
      </c>
      <c r="G41" s="33">
        <f t="shared" si="12"/>
        <v>13.21003963011889</v>
      </c>
      <c r="H41" s="34">
        <f t="shared" si="13"/>
        <v>3.4726707755307284E-3</v>
      </c>
      <c r="P41">
        <v>39</v>
      </c>
      <c r="Q41">
        <v>5.8409700000000004</v>
      </c>
      <c r="R41">
        <v>12</v>
      </c>
    </row>
    <row r="42" spans="1:18" ht="15.6" x14ac:dyDescent="0.3">
      <c r="A42" s="20" t="s">
        <v>14</v>
      </c>
      <c r="B42" s="30">
        <v>13.21003963011889</v>
      </c>
      <c r="C42" s="30">
        <v>0</v>
      </c>
      <c r="D42" s="30">
        <v>0</v>
      </c>
      <c r="E42" s="30">
        <v>0</v>
      </c>
      <c r="F42" s="30">
        <v>0</v>
      </c>
      <c r="G42" s="33">
        <f t="shared" si="12"/>
        <v>13.21003963011889</v>
      </c>
      <c r="H42" s="34">
        <f t="shared" si="13"/>
        <v>3.4726707755307284E-3</v>
      </c>
      <c r="P42">
        <v>40</v>
      </c>
      <c r="Q42">
        <v>5.8871200000000004</v>
      </c>
      <c r="R42">
        <v>12</v>
      </c>
    </row>
    <row r="43" spans="1:18" ht="15.6" x14ac:dyDescent="0.3">
      <c r="A43" s="23" t="s">
        <v>19</v>
      </c>
      <c r="B43" s="30">
        <v>13.21003963011889</v>
      </c>
      <c r="C43" s="30">
        <v>0</v>
      </c>
      <c r="D43" s="30">
        <v>0</v>
      </c>
      <c r="E43" s="30">
        <v>13.21003963011889</v>
      </c>
      <c r="F43" s="30">
        <v>13.21003963011889</v>
      </c>
      <c r="G43" s="33">
        <f t="shared" si="12"/>
        <v>39.63011889035667</v>
      </c>
      <c r="H43" s="34">
        <f t="shared" si="13"/>
        <v>1.0418012326592185E-2</v>
      </c>
      <c r="P43">
        <v>41</v>
      </c>
      <c r="Q43">
        <v>5.9320700000000004</v>
      </c>
      <c r="R43">
        <v>12</v>
      </c>
    </row>
    <row r="44" spans="1:18" ht="15.6" x14ac:dyDescent="0.3">
      <c r="A44" s="23" t="s">
        <v>7</v>
      </c>
      <c r="B44" s="30">
        <v>158.52047556142668</v>
      </c>
      <c r="C44" s="30">
        <v>39.63011889035667</v>
      </c>
      <c r="D44" s="30">
        <v>0</v>
      </c>
      <c r="E44" s="30">
        <v>13.21003963011889</v>
      </c>
      <c r="F44" s="30">
        <v>13.21003963011889</v>
      </c>
      <c r="G44" s="33">
        <f t="shared" si="12"/>
        <v>224.57067371202115</v>
      </c>
      <c r="H44" s="34">
        <f t="shared" si="13"/>
        <v>5.9035403184022381E-2</v>
      </c>
      <c r="P44">
        <v>42</v>
      </c>
      <c r="Q44">
        <v>5.9758899999999997</v>
      </c>
      <c r="R44">
        <v>12</v>
      </c>
    </row>
    <row r="45" spans="1:18" ht="15.6" x14ac:dyDescent="0.3">
      <c r="A45" s="20" t="s">
        <v>17</v>
      </c>
      <c r="B45" s="30">
        <v>13.21003963011889</v>
      </c>
      <c r="C45" s="30">
        <v>0</v>
      </c>
      <c r="D45" s="30">
        <v>0</v>
      </c>
      <c r="E45" s="30">
        <v>0</v>
      </c>
      <c r="F45" s="30">
        <v>0</v>
      </c>
      <c r="G45" s="33">
        <f t="shared" si="12"/>
        <v>13.21003963011889</v>
      </c>
      <c r="H45" s="34">
        <f t="shared" si="13"/>
        <v>3.4726707755307284E-3</v>
      </c>
      <c r="P45">
        <v>43</v>
      </c>
      <c r="Q45">
        <v>6.0186400000000004</v>
      </c>
      <c r="R45">
        <v>12</v>
      </c>
    </row>
    <row r="46" spans="1:18" ht="15.6" x14ac:dyDescent="0.3">
      <c r="A46" s="23" t="s">
        <v>8</v>
      </c>
      <c r="B46" s="30">
        <v>13.21003963011889</v>
      </c>
      <c r="C46" s="30">
        <v>13.21003963011889</v>
      </c>
      <c r="D46" s="30">
        <v>0</v>
      </c>
      <c r="E46" s="30">
        <v>0</v>
      </c>
      <c r="F46" s="30">
        <v>0</v>
      </c>
      <c r="G46" s="33">
        <f t="shared" si="12"/>
        <v>26.420079260237781</v>
      </c>
      <c r="H46" s="34">
        <f t="shared" si="13"/>
        <v>6.9453415510614567E-3</v>
      </c>
      <c r="P46">
        <v>44</v>
      </c>
      <c r="Q46">
        <v>6.0603899999999999</v>
      </c>
      <c r="R46">
        <v>12</v>
      </c>
    </row>
    <row r="47" spans="1:18" x14ac:dyDescent="0.3">
      <c r="A47" s="25" t="s">
        <v>6</v>
      </c>
      <c r="B47" s="30">
        <v>0</v>
      </c>
      <c r="C47" s="30">
        <v>52.840158520475562</v>
      </c>
      <c r="D47" s="30">
        <v>0</v>
      </c>
      <c r="E47" s="30">
        <v>105.68031704095112</v>
      </c>
      <c r="F47" s="30">
        <v>0</v>
      </c>
      <c r="G47" s="33">
        <f t="shared" si="12"/>
        <v>158.52047556142668</v>
      </c>
      <c r="H47" s="34">
        <f t="shared" si="13"/>
        <v>4.1672049306368739E-2</v>
      </c>
      <c r="P47">
        <v>45</v>
      </c>
      <c r="Q47">
        <v>6.1012000000000004</v>
      </c>
      <c r="R47">
        <v>12</v>
      </c>
    </row>
    <row r="48" spans="1:18" x14ac:dyDescent="0.3">
      <c r="G48" s="32">
        <f>SUM(G37:G47)</f>
        <v>3804.4914134742407</v>
      </c>
      <c r="P48">
        <v>46</v>
      </c>
      <c r="Q48">
        <v>6.1410999999999998</v>
      </c>
      <c r="R48">
        <v>12</v>
      </c>
    </row>
    <row r="49" spans="1:18" ht="15.6" x14ac:dyDescent="0.3">
      <c r="A49" s="27" t="s">
        <v>0</v>
      </c>
      <c r="B49" s="27" t="s">
        <v>1</v>
      </c>
      <c r="C49" s="27" t="s">
        <v>9</v>
      </c>
      <c r="D49" s="27" t="s">
        <v>2</v>
      </c>
      <c r="E49" s="27" t="s">
        <v>3</v>
      </c>
      <c r="F49" s="27" t="s">
        <v>4</v>
      </c>
      <c r="P49">
        <v>47</v>
      </c>
      <c r="Q49">
        <v>6.1801700000000004</v>
      </c>
      <c r="R49">
        <v>12</v>
      </c>
    </row>
    <row r="50" spans="1:18" ht="15.6" x14ac:dyDescent="0.3">
      <c r="A50" s="23" t="s">
        <v>11</v>
      </c>
      <c r="B50" s="22">
        <f>IF(B37&gt;=1,1,0)</f>
        <v>0</v>
      </c>
      <c r="C50" s="22">
        <f t="shared" ref="C50:F50" si="14">IF(C37&gt;=1,1,0)</f>
        <v>0</v>
      </c>
      <c r="D50" s="22">
        <f t="shared" si="14"/>
        <v>0</v>
      </c>
      <c r="E50" s="22">
        <f t="shared" si="14"/>
        <v>0</v>
      </c>
      <c r="F50" s="22">
        <f t="shared" si="14"/>
        <v>1</v>
      </c>
      <c r="P50">
        <v>48</v>
      </c>
      <c r="Q50">
        <v>6.2184299999999997</v>
      </c>
      <c r="R50">
        <v>12</v>
      </c>
    </row>
    <row r="51" spans="1:18" ht="15.6" x14ac:dyDescent="0.3">
      <c r="A51" s="23" t="s">
        <v>18</v>
      </c>
      <c r="B51" s="22">
        <f t="shared" ref="B51:F51" si="15">IF(B38&gt;=1,1,0)</f>
        <v>1</v>
      </c>
      <c r="C51" s="22">
        <f t="shared" si="15"/>
        <v>1</v>
      </c>
      <c r="D51" s="22">
        <f t="shared" si="15"/>
        <v>1</v>
      </c>
      <c r="E51" s="22">
        <f t="shared" si="15"/>
        <v>1</v>
      </c>
      <c r="F51" s="22">
        <f t="shared" si="15"/>
        <v>1</v>
      </c>
      <c r="P51">
        <v>49</v>
      </c>
      <c r="Q51">
        <v>6.2559399999999998</v>
      </c>
      <c r="R51">
        <v>12</v>
      </c>
    </row>
    <row r="52" spans="1:18" ht="15.6" x14ac:dyDescent="0.3">
      <c r="A52" s="23" t="s">
        <v>16</v>
      </c>
      <c r="B52" s="22">
        <f t="shared" ref="B52:F52" si="16">IF(B39&gt;=1,1,0)</f>
        <v>1</v>
      </c>
      <c r="C52" s="22">
        <f t="shared" si="16"/>
        <v>1</v>
      </c>
      <c r="D52" s="22">
        <f t="shared" si="16"/>
        <v>0</v>
      </c>
      <c r="E52" s="22">
        <f t="shared" si="16"/>
        <v>1</v>
      </c>
      <c r="F52" s="22">
        <f t="shared" si="16"/>
        <v>1</v>
      </c>
      <c r="P52">
        <v>50</v>
      </c>
      <c r="Q52">
        <v>6.2927299999999997</v>
      </c>
      <c r="R52">
        <v>12</v>
      </c>
    </row>
    <row r="53" spans="1:18" ht="15.6" x14ac:dyDescent="0.3">
      <c r="A53" s="23" t="s">
        <v>5</v>
      </c>
      <c r="B53" s="22">
        <f t="shared" ref="B53:F53" si="17">IF(B40&gt;=1,1,0)</f>
        <v>0</v>
      </c>
      <c r="C53" s="22">
        <f t="shared" si="17"/>
        <v>1</v>
      </c>
      <c r="D53" s="22">
        <f t="shared" si="17"/>
        <v>0</v>
      </c>
      <c r="E53" s="22">
        <f t="shared" si="17"/>
        <v>1</v>
      </c>
      <c r="F53" s="22">
        <f t="shared" si="17"/>
        <v>1</v>
      </c>
      <c r="P53">
        <v>51</v>
      </c>
      <c r="Q53">
        <v>6.3288500000000001</v>
      </c>
      <c r="R53">
        <v>12</v>
      </c>
    </row>
    <row r="54" spans="1:18" ht="15.6" x14ac:dyDescent="0.3">
      <c r="A54" s="20" t="s">
        <v>20</v>
      </c>
      <c r="B54" s="22">
        <f t="shared" ref="B54:F54" si="18">IF(B41&gt;=1,1,0)</f>
        <v>0</v>
      </c>
      <c r="C54" s="22">
        <f t="shared" si="18"/>
        <v>0</v>
      </c>
      <c r="D54" s="22">
        <f t="shared" si="18"/>
        <v>0</v>
      </c>
      <c r="E54" s="22">
        <f t="shared" si="18"/>
        <v>0</v>
      </c>
      <c r="F54" s="22">
        <f t="shared" si="18"/>
        <v>1</v>
      </c>
      <c r="P54">
        <v>52</v>
      </c>
      <c r="Q54">
        <v>6.3643200000000002</v>
      </c>
      <c r="R54">
        <v>12</v>
      </c>
    </row>
    <row r="55" spans="1:18" ht="15.6" x14ac:dyDescent="0.3">
      <c r="A55" s="20" t="s">
        <v>14</v>
      </c>
      <c r="B55" s="22">
        <f t="shared" ref="B55:F55" si="19">IF(B42&gt;=1,1,0)</f>
        <v>1</v>
      </c>
      <c r="C55" s="22">
        <f t="shared" si="19"/>
        <v>0</v>
      </c>
      <c r="D55" s="22">
        <f t="shared" si="19"/>
        <v>0</v>
      </c>
      <c r="E55" s="22">
        <f t="shared" si="19"/>
        <v>0</v>
      </c>
      <c r="F55" s="22">
        <f t="shared" si="19"/>
        <v>0</v>
      </c>
      <c r="I55">
        <f>7/11</f>
        <v>0.63636363636363635</v>
      </c>
      <c r="P55">
        <v>53</v>
      </c>
      <c r="Q55">
        <v>6.3991899999999999</v>
      </c>
      <c r="R55">
        <v>12</v>
      </c>
    </row>
    <row r="56" spans="1:18" ht="15.6" x14ac:dyDescent="0.3">
      <c r="A56" s="23" t="s">
        <v>19</v>
      </c>
      <c r="B56" s="22">
        <f t="shared" ref="B56:F56" si="20">IF(B43&gt;=1,1,0)</f>
        <v>1</v>
      </c>
      <c r="C56" s="22">
        <f t="shared" si="20"/>
        <v>0</v>
      </c>
      <c r="D56" s="22">
        <f t="shared" si="20"/>
        <v>0</v>
      </c>
      <c r="E56" s="22">
        <f t="shared" si="20"/>
        <v>1</v>
      </c>
      <c r="F56" s="22">
        <f t="shared" si="20"/>
        <v>1</v>
      </c>
      <c r="P56">
        <v>54</v>
      </c>
      <c r="Q56">
        <v>6.4334800000000003</v>
      </c>
      <c r="R56">
        <v>12</v>
      </c>
    </row>
    <row r="57" spans="1:18" ht="15.6" x14ac:dyDescent="0.3">
      <c r="A57" s="23" t="s">
        <v>7</v>
      </c>
      <c r="B57" s="22">
        <f t="shared" ref="B57:F57" si="21">IF(B44&gt;=1,1,0)</f>
        <v>1</v>
      </c>
      <c r="C57" s="22">
        <f t="shared" si="21"/>
        <v>1</v>
      </c>
      <c r="D57" s="22">
        <f t="shared" si="21"/>
        <v>0</v>
      </c>
      <c r="E57" s="22">
        <f t="shared" si="21"/>
        <v>1</v>
      </c>
      <c r="F57" s="22">
        <f t="shared" si="21"/>
        <v>1</v>
      </c>
      <c r="P57">
        <v>55</v>
      </c>
      <c r="Q57">
        <v>6.4672200000000002</v>
      </c>
      <c r="R57">
        <v>12</v>
      </c>
    </row>
    <row r="58" spans="1:18" ht="15.6" x14ac:dyDescent="0.3">
      <c r="A58" s="20" t="s">
        <v>17</v>
      </c>
      <c r="B58" s="22">
        <f t="shared" ref="B58:F58" si="22">IF(B45&gt;=1,1,0)</f>
        <v>1</v>
      </c>
      <c r="C58" s="22">
        <f t="shared" si="22"/>
        <v>0</v>
      </c>
      <c r="D58" s="22">
        <f t="shared" si="22"/>
        <v>0</v>
      </c>
      <c r="E58" s="22">
        <f t="shared" si="22"/>
        <v>0</v>
      </c>
      <c r="F58" s="22">
        <f t="shared" si="22"/>
        <v>0</v>
      </c>
      <c r="P58">
        <v>56</v>
      </c>
      <c r="Q58">
        <v>6.5004499999999998</v>
      </c>
      <c r="R58">
        <v>12</v>
      </c>
    </row>
    <row r="59" spans="1:18" ht="15.6" x14ac:dyDescent="0.3">
      <c r="A59" s="23" t="s">
        <v>8</v>
      </c>
      <c r="B59" s="22">
        <f t="shared" ref="B59:F59" si="23">IF(B46&gt;=1,1,0)</f>
        <v>1</v>
      </c>
      <c r="C59" s="22">
        <f t="shared" si="23"/>
        <v>1</v>
      </c>
      <c r="D59" s="22">
        <f t="shared" si="23"/>
        <v>0</v>
      </c>
      <c r="E59" s="22">
        <f t="shared" si="23"/>
        <v>0</v>
      </c>
      <c r="F59" s="22">
        <f t="shared" si="23"/>
        <v>0</v>
      </c>
      <c r="P59">
        <v>57</v>
      </c>
      <c r="Q59">
        <v>6.5331799999999998</v>
      </c>
      <c r="R59">
        <v>12</v>
      </c>
    </row>
    <row r="60" spans="1:18" x14ac:dyDescent="0.3">
      <c r="A60" s="25" t="s">
        <v>6</v>
      </c>
      <c r="B60" s="22">
        <f t="shared" ref="B60:F60" si="24">IF(B47&gt;=1,1,0)</f>
        <v>0</v>
      </c>
      <c r="C60" s="22">
        <f t="shared" si="24"/>
        <v>1</v>
      </c>
      <c r="D60" s="22">
        <f t="shared" si="24"/>
        <v>0</v>
      </c>
      <c r="E60" s="22">
        <f t="shared" si="24"/>
        <v>1</v>
      </c>
      <c r="F60" s="22">
        <f t="shared" si="24"/>
        <v>0</v>
      </c>
      <c r="P60">
        <v>58</v>
      </c>
      <c r="Q60">
        <v>6.5654399999999997</v>
      </c>
      <c r="R60">
        <v>12</v>
      </c>
    </row>
    <row r="61" spans="1:18" ht="15.6" x14ac:dyDescent="0.3">
      <c r="A61" s="29" t="s">
        <v>30</v>
      </c>
      <c r="B61" s="22">
        <f>SUM(B50:B60)</f>
        <v>7</v>
      </c>
      <c r="C61" s="22">
        <f t="shared" ref="C61:F61" si="25">SUM(C50:C60)</f>
        <v>6</v>
      </c>
      <c r="D61" s="22">
        <f t="shared" si="25"/>
        <v>1</v>
      </c>
      <c r="E61" s="22">
        <f t="shared" si="25"/>
        <v>6</v>
      </c>
      <c r="F61" s="22">
        <f t="shared" si="25"/>
        <v>7</v>
      </c>
      <c r="P61">
        <v>59</v>
      </c>
      <c r="Q61">
        <v>6.5972600000000003</v>
      </c>
      <c r="R61">
        <v>12</v>
      </c>
    </row>
    <row r="62" spans="1:18" x14ac:dyDescent="0.3">
      <c r="P62">
        <v>60</v>
      </c>
      <c r="Q62">
        <v>6.6286500000000004</v>
      </c>
      <c r="R62">
        <v>12</v>
      </c>
    </row>
    <row r="63" spans="1:18" x14ac:dyDescent="0.3">
      <c r="C63">
        <v>7</v>
      </c>
      <c r="P63">
        <v>61</v>
      </c>
      <c r="Q63">
        <v>6.6596399999999996</v>
      </c>
      <c r="R63">
        <v>12</v>
      </c>
    </row>
    <row r="64" spans="1:18" x14ac:dyDescent="0.3">
      <c r="C64">
        <v>6</v>
      </c>
      <c r="P64">
        <v>62</v>
      </c>
      <c r="Q64">
        <v>6.6902400000000002</v>
      </c>
      <c r="R64">
        <v>12</v>
      </c>
    </row>
    <row r="65" spans="3:18" x14ac:dyDescent="0.3">
      <c r="C65">
        <v>1</v>
      </c>
      <c r="P65">
        <v>63</v>
      </c>
      <c r="Q65">
        <v>6.7204800000000002</v>
      </c>
      <c r="R65">
        <v>12</v>
      </c>
    </row>
    <row r="66" spans="3:18" x14ac:dyDescent="0.3">
      <c r="C66">
        <v>6</v>
      </c>
      <c r="P66">
        <v>64</v>
      </c>
      <c r="Q66">
        <v>6.7503700000000002</v>
      </c>
      <c r="R66">
        <v>12</v>
      </c>
    </row>
    <row r="67" spans="3:18" x14ac:dyDescent="0.3">
      <c r="C67">
        <v>7</v>
      </c>
      <c r="P67">
        <v>65</v>
      </c>
      <c r="Q67">
        <v>6.7799199999999997</v>
      </c>
      <c r="R67">
        <v>12</v>
      </c>
    </row>
    <row r="68" spans="3:18" x14ac:dyDescent="0.3">
      <c r="P68">
        <v>66</v>
      </c>
      <c r="Q68">
        <v>6.8091600000000003</v>
      </c>
      <c r="R68">
        <v>12</v>
      </c>
    </row>
    <row r="69" spans="3:18" x14ac:dyDescent="0.3">
      <c r="P69">
        <v>67</v>
      </c>
      <c r="Q69">
        <v>6.8380900000000002</v>
      </c>
      <c r="R69">
        <v>12</v>
      </c>
    </row>
    <row r="70" spans="3:18" x14ac:dyDescent="0.3">
      <c r="P70">
        <v>68</v>
      </c>
      <c r="Q70">
        <v>6.8667400000000001</v>
      </c>
      <c r="R70">
        <v>12</v>
      </c>
    </row>
    <row r="71" spans="3:18" x14ac:dyDescent="0.3">
      <c r="P71">
        <v>69</v>
      </c>
      <c r="Q71">
        <v>6.8951000000000002</v>
      </c>
      <c r="R71">
        <v>12</v>
      </c>
    </row>
    <row r="72" spans="3:18" x14ac:dyDescent="0.3">
      <c r="P72">
        <v>70</v>
      </c>
      <c r="Q72">
        <v>6.9231999999999996</v>
      </c>
      <c r="R72">
        <v>12</v>
      </c>
    </row>
    <row r="73" spans="3:18" x14ac:dyDescent="0.3">
      <c r="P73">
        <v>71</v>
      </c>
      <c r="Q73">
        <v>6.9510399999999999</v>
      </c>
      <c r="R73">
        <v>12</v>
      </c>
    </row>
    <row r="74" spans="3:18" x14ac:dyDescent="0.3">
      <c r="P74">
        <v>72</v>
      </c>
      <c r="Q74">
        <v>6.9786400000000004</v>
      </c>
      <c r="R74">
        <v>12</v>
      </c>
    </row>
    <row r="75" spans="3:18" x14ac:dyDescent="0.3">
      <c r="P75">
        <v>73</v>
      </c>
      <c r="Q75">
        <v>7.0060099999999998</v>
      </c>
      <c r="R75">
        <v>12</v>
      </c>
    </row>
    <row r="76" spans="3:18" x14ac:dyDescent="0.3">
      <c r="P76">
        <v>74</v>
      </c>
      <c r="Q76">
        <v>7.0331400000000004</v>
      </c>
      <c r="R76">
        <v>12</v>
      </c>
    </row>
    <row r="77" spans="3:18" x14ac:dyDescent="0.3">
      <c r="P77">
        <v>75</v>
      </c>
      <c r="Q77">
        <v>7.0600699999999996</v>
      </c>
      <c r="R77">
        <v>12</v>
      </c>
    </row>
    <row r="78" spans="3:18" x14ac:dyDescent="0.3">
      <c r="P78">
        <v>76</v>
      </c>
      <c r="Q78">
        <v>7.0867800000000001</v>
      </c>
      <c r="R78">
        <v>12</v>
      </c>
    </row>
    <row r="79" spans="3:18" x14ac:dyDescent="0.3">
      <c r="P79">
        <v>77</v>
      </c>
      <c r="Q79">
        <v>7.1132999999999997</v>
      </c>
      <c r="R79">
        <v>12</v>
      </c>
    </row>
    <row r="80" spans="3:18" ht="15" thickBot="1" x14ac:dyDescent="0.35">
      <c r="P80">
        <v>78</v>
      </c>
      <c r="Q80">
        <v>7.1396199999999999</v>
      </c>
      <c r="R80">
        <v>12</v>
      </c>
    </row>
    <row r="81" spans="1:18" x14ac:dyDescent="0.3">
      <c r="A81" s="35" t="s">
        <v>1</v>
      </c>
      <c r="B81" s="38">
        <v>7</v>
      </c>
      <c r="C81" s="39">
        <v>11</v>
      </c>
      <c r="D81" s="34">
        <f>B81/C81</f>
        <v>0.63636363636363635</v>
      </c>
      <c r="P81">
        <v>79</v>
      </c>
      <c r="Q81">
        <v>7.1657599999999997</v>
      </c>
      <c r="R81">
        <v>12</v>
      </c>
    </row>
    <row r="82" spans="1:18" x14ac:dyDescent="0.3">
      <c r="A82" s="36" t="s">
        <v>9</v>
      </c>
      <c r="B82" s="40">
        <v>6</v>
      </c>
      <c r="C82" s="41">
        <v>11</v>
      </c>
      <c r="D82" s="34">
        <f t="shared" ref="D82:D85" si="26">B82/C82</f>
        <v>0.54545454545454541</v>
      </c>
      <c r="P82">
        <v>80</v>
      </c>
      <c r="Q82">
        <v>7.1917200000000001</v>
      </c>
      <c r="R82">
        <v>12</v>
      </c>
    </row>
    <row r="83" spans="1:18" x14ac:dyDescent="0.3">
      <c r="A83" s="36" t="s">
        <v>2</v>
      </c>
      <c r="B83" s="40">
        <v>1</v>
      </c>
      <c r="C83" s="41">
        <v>11</v>
      </c>
      <c r="D83" s="34">
        <f t="shared" si="26"/>
        <v>9.0909090909090912E-2</v>
      </c>
      <c r="P83">
        <v>81</v>
      </c>
      <c r="Q83">
        <v>7.2175099999999999</v>
      </c>
      <c r="R83">
        <v>12</v>
      </c>
    </row>
    <row r="84" spans="1:18" x14ac:dyDescent="0.3">
      <c r="A84" s="36" t="s">
        <v>3</v>
      </c>
      <c r="B84" s="40">
        <v>6</v>
      </c>
      <c r="C84" s="41">
        <v>11</v>
      </c>
      <c r="D84" s="34">
        <f t="shared" si="26"/>
        <v>0.54545454545454541</v>
      </c>
      <c r="P84">
        <v>82</v>
      </c>
      <c r="Q84">
        <v>7.2431299999999998</v>
      </c>
      <c r="R84">
        <v>12</v>
      </c>
    </row>
    <row r="85" spans="1:18" ht="15" thickBot="1" x14ac:dyDescent="0.35">
      <c r="A85" s="37" t="s">
        <v>4</v>
      </c>
      <c r="B85" s="42">
        <v>7</v>
      </c>
      <c r="C85" s="43">
        <v>11</v>
      </c>
      <c r="D85" s="34">
        <f t="shared" si="26"/>
        <v>0.63636363636363635</v>
      </c>
      <c r="P85">
        <v>83</v>
      </c>
      <c r="Q85">
        <v>7.2685899999999997</v>
      </c>
      <c r="R85">
        <v>12</v>
      </c>
    </row>
    <row r="86" spans="1:18" x14ac:dyDescent="0.3">
      <c r="P86">
        <v>84</v>
      </c>
      <c r="Q86">
        <v>7.2938900000000002</v>
      </c>
      <c r="R86">
        <v>12</v>
      </c>
    </row>
    <row r="87" spans="1:18" x14ac:dyDescent="0.3">
      <c r="P87">
        <v>85</v>
      </c>
      <c r="Q87">
        <v>7.3190400000000002</v>
      </c>
      <c r="R87">
        <v>12</v>
      </c>
    </row>
    <row r="88" spans="1:18" x14ac:dyDescent="0.3">
      <c r="P88">
        <v>86</v>
      </c>
      <c r="Q88">
        <v>7.3440500000000002</v>
      </c>
      <c r="R88">
        <v>12</v>
      </c>
    </row>
    <row r="89" spans="1:18" x14ac:dyDescent="0.3">
      <c r="P89">
        <v>87</v>
      </c>
      <c r="Q89">
        <v>7.3689099999999996</v>
      </c>
      <c r="R89">
        <v>12</v>
      </c>
    </row>
    <row r="90" spans="1:18" x14ac:dyDescent="0.3">
      <c r="P90">
        <v>88</v>
      </c>
      <c r="Q90">
        <v>7.3936400000000004</v>
      </c>
      <c r="R90">
        <v>12</v>
      </c>
    </row>
    <row r="91" spans="1:18" x14ac:dyDescent="0.3">
      <c r="P91">
        <v>89</v>
      </c>
      <c r="Q91">
        <v>7.4182300000000003</v>
      </c>
      <c r="R91">
        <v>12</v>
      </c>
    </row>
    <row r="92" spans="1:18" x14ac:dyDescent="0.3">
      <c r="P92">
        <v>90</v>
      </c>
      <c r="Q92">
        <v>7.4427000000000003</v>
      </c>
      <c r="R92">
        <v>12</v>
      </c>
    </row>
    <row r="93" spans="1:18" x14ac:dyDescent="0.3">
      <c r="P93">
        <v>91</v>
      </c>
      <c r="Q93">
        <v>7.4670399999999999</v>
      </c>
      <c r="R93">
        <v>12</v>
      </c>
    </row>
    <row r="94" spans="1:18" x14ac:dyDescent="0.3">
      <c r="P94">
        <v>92</v>
      </c>
      <c r="Q94">
        <v>7.49125</v>
      </c>
      <c r="R94">
        <v>12</v>
      </c>
    </row>
    <row r="95" spans="1:18" x14ac:dyDescent="0.3">
      <c r="P95">
        <v>93</v>
      </c>
      <c r="Q95">
        <v>7.5153499999999998</v>
      </c>
      <c r="R95">
        <v>12</v>
      </c>
    </row>
    <row r="96" spans="1:18" x14ac:dyDescent="0.3">
      <c r="P96">
        <v>94</v>
      </c>
      <c r="Q96">
        <v>7.5393299999999996</v>
      </c>
      <c r="R96">
        <v>12</v>
      </c>
    </row>
    <row r="97" spans="16:18" x14ac:dyDescent="0.3">
      <c r="P97">
        <v>95</v>
      </c>
      <c r="Q97">
        <v>7.5631899999999996</v>
      </c>
      <c r="R97">
        <v>12</v>
      </c>
    </row>
    <row r="98" spans="16:18" x14ac:dyDescent="0.3">
      <c r="P98">
        <v>96</v>
      </c>
      <c r="Q98">
        <v>7.5869499999999999</v>
      </c>
      <c r="R98">
        <v>12</v>
      </c>
    </row>
    <row r="99" spans="16:18" x14ac:dyDescent="0.3">
      <c r="P99">
        <v>97</v>
      </c>
      <c r="Q99">
        <v>7.6105999999999998</v>
      </c>
      <c r="R99">
        <v>12</v>
      </c>
    </row>
    <row r="100" spans="16:18" x14ac:dyDescent="0.3">
      <c r="P100">
        <v>98</v>
      </c>
      <c r="Q100">
        <v>7.6341400000000004</v>
      </c>
      <c r="R100">
        <v>12</v>
      </c>
    </row>
    <row r="101" spans="16:18" x14ac:dyDescent="0.3">
      <c r="P101">
        <v>99</v>
      </c>
      <c r="Q101">
        <v>7.6575699999999998</v>
      </c>
      <c r="R101">
        <v>12</v>
      </c>
    </row>
    <row r="102" spans="16:18" x14ac:dyDescent="0.3">
      <c r="P102">
        <v>100</v>
      </c>
      <c r="Q102">
        <v>7.6809099999999999</v>
      </c>
      <c r="R102">
        <v>12</v>
      </c>
    </row>
    <row r="103" spans="16:18" x14ac:dyDescent="0.3">
      <c r="P103">
        <v>101</v>
      </c>
      <c r="Q103">
        <v>7.7041399999999998</v>
      </c>
      <c r="R103">
        <v>12</v>
      </c>
    </row>
    <row r="104" spans="16:18" x14ac:dyDescent="0.3">
      <c r="P104">
        <v>102</v>
      </c>
      <c r="Q104">
        <v>7.7272800000000004</v>
      </c>
      <c r="R104">
        <v>12</v>
      </c>
    </row>
    <row r="105" spans="16:18" x14ac:dyDescent="0.3">
      <c r="P105">
        <v>103</v>
      </c>
      <c r="Q105">
        <v>7.7503200000000003</v>
      </c>
      <c r="R105">
        <v>12</v>
      </c>
    </row>
    <row r="106" spans="16:18" x14ac:dyDescent="0.3">
      <c r="P106">
        <v>104</v>
      </c>
      <c r="Q106">
        <v>7.7732700000000001</v>
      </c>
      <c r="R106">
        <v>12</v>
      </c>
    </row>
    <row r="107" spans="16:18" x14ac:dyDescent="0.3">
      <c r="P107">
        <v>105</v>
      </c>
      <c r="Q107">
        <v>7.7961299999999998</v>
      </c>
      <c r="R107">
        <v>12</v>
      </c>
    </row>
    <row r="108" spans="16:18" x14ac:dyDescent="0.3">
      <c r="P108">
        <v>106</v>
      </c>
      <c r="Q108">
        <v>7.8189000000000002</v>
      </c>
      <c r="R108">
        <v>12</v>
      </c>
    </row>
    <row r="109" spans="16:18" x14ac:dyDescent="0.3">
      <c r="P109">
        <v>107</v>
      </c>
      <c r="Q109">
        <v>7.8415699999999999</v>
      </c>
      <c r="R109">
        <v>12</v>
      </c>
    </row>
    <row r="110" spans="16:18" x14ac:dyDescent="0.3">
      <c r="P110">
        <v>108</v>
      </c>
      <c r="Q110">
        <v>7.86416</v>
      </c>
      <c r="R110">
        <v>12</v>
      </c>
    </row>
    <row r="111" spans="16:18" x14ac:dyDescent="0.3">
      <c r="P111">
        <v>109</v>
      </c>
      <c r="Q111">
        <v>7.88666</v>
      </c>
      <c r="R111">
        <v>12</v>
      </c>
    </row>
    <row r="112" spans="16:18" x14ac:dyDescent="0.3">
      <c r="P112">
        <v>110</v>
      </c>
      <c r="Q112">
        <v>7.9090800000000003</v>
      </c>
      <c r="R112">
        <v>12</v>
      </c>
    </row>
    <row r="113" spans="16:18" x14ac:dyDescent="0.3">
      <c r="P113">
        <v>111</v>
      </c>
      <c r="Q113">
        <v>7.9314099999999996</v>
      </c>
      <c r="R113">
        <v>12</v>
      </c>
    </row>
    <row r="114" spans="16:18" x14ac:dyDescent="0.3">
      <c r="P114">
        <v>112</v>
      </c>
      <c r="Q114">
        <v>7.9536600000000002</v>
      </c>
      <c r="R114">
        <v>12</v>
      </c>
    </row>
    <row r="115" spans="16:18" x14ac:dyDescent="0.3">
      <c r="P115">
        <v>113</v>
      </c>
      <c r="Q115">
        <v>7.9758300000000002</v>
      </c>
      <c r="R115">
        <v>12</v>
      </c>
    </row>
    <row r="116" spans="16:18" x14ac:dyDescent="0.3">
      <c r="P116">
        <v>114</v>
      </c>
      <c r="Q116">
        <v>7.9979199999999997</v>
      </c>
      <c r="R116">
        <v>12</v>
      </c>
    </row>
    <row r="117" spans="16:18" x14ac:dyDescent="0.3">
      <c r="P117">
        <v>115</v>
      </c>
      <c r="Q117">
        <v>8.0199300000000004</v>
      </c>
      <c r="R117">
        <v>12</v>
      </c>
    </row>
    <row r="118" spans="16:18" x14ac:dyDescent="0.3">
      <c r="P118">
        <v>116</v>
      </c>
      <c r="Q118">
        <v>8.0418599999999998</v>
      </c>
      <c r="R118">
        <v>12</v>
      </c>
    </row>
    <row r="119" spans="16:18" x14ac:dyDescent="0.3">
      <c r="P119">
        <v>117</v>
      </c>
      <c r="Q119">
        <v>8.0637100000000004</v>
      </c>
      <c r="R119">
        <v>12</v>
      </c>
    </row>
    <row r="120" spans="16:18" x14ac:dyDescent="0.3">
      <c r="P120">
        <v>118</v>
      </c>
      <c r="Q120">
        <v>8.0854900000000001</v>
      </c>
      <c r="R120">
        <v>12</v>
      </c>
    </row>
    <row r="121" spans="16:18" x14ac:dyDescent="0.3">
      <c r="P121">
        <v>119</v>
      </c>
      <c r="Q121">
        <v>8.1071899999999992</v>
      </c>
      <c r="R121">
        <v>12</v>
      </c>
    </row>
    <row r="122" spans="16:18" x14ac:dyDescent="0.3">
      <c r="P122">
        <v>120</v>
      </c>
      <c r="Q122">
        <v>8.1288199999999993</v>
      </c>
      <c r="R122">
        <v>12</v>
      </c>
    </row>
    <row r="123" spans="16:18" x14ac:dyDescent="0.3">
      <c r="P123">
        <v>121</v>
      </c>
      <c r="Q123">
        <v>8.1503700000000006</v>
      </c>
      <c r="R123">
        <v>12</v>
      </c>
    </row>
    <row r="124" spans="16:18" x14ac:dyDescent="0.3">
      <c r="P124">
        <v>122</v>
      </c>
      <c r="Q124">
        <v>8.1718499999999992</v>
      </c>
      <c r="R124">
        <v>12</v>
      </c>
    </row>
    <row r="125" spans="16:18" x14ac:dyDescent="0.3">
      <c r="P125">
        <v>123</v>
      </c>
      <c r="Q125">
        <v>8.1932500000000008</v>
      </c>
      <c r="R125">
        <v>12</v>
      </c>
    </row>
    <row r="126" spans="16:18" x14ac:dyDescent="0.3">
      <c r="P126">
        <v>124</v>
      </c>
      <c r="Q126">
        <v>8.2145799999999998</v>
      </c>
      <c r="R126">
        <v>12</v>
      </c>
    </row>
    <row r="127" spans="16:18" x14ac:dyDescent="0.3">
      <c r="P127">
        <v>125</v>
      </c>
      <c r="Q127">
        <v>8.2358499999999992</v>
      </c>
      <c r="R127">
        <v>12</v>
      </c>
    </row>
    <row r="128" spans="16:18" x14ac:dyDescent="0.3">
      <c r="P128">
        <v>126</v>
      </c>
      <c r="Q128">
        <v>8.2570399999999999</v>
      </c>
      <c r="R128">
        <v>12</v>
      </c>
    </row>
    <row r="129" spans="16:18" x14ac:dyDescent="0.3">
      <c r="P129">
        <v>127</v>
      </c>
      <c r="Q129">
        <v>8.2781599999999997</v>
      </c>
      <c r="R129">
        <v>12</v>
      </c>
    </row>
    <row r="130" spans="16:18" x14ac:dyDescent="0.3">
      <c r="P130">
        <v>128</v>
      </c>
      <c r="Q130">
        <v>8.2992100000000004</v>
      </c>
      <c r="R130">
        <v>12</v>
      </c>
    </row>
    <row r="131" spans="16:18" x14ac:dyDescent="0.3">
      <c r="P131">
        <v>129</v>
      </c>
      <c r="Q131">
        <v>8.3201900000000002</v>
      </c>
      <c r="R131">
        <v>12</v>
      </c>
    </row>
    <row r="132" spans="16:18" x14ac:dyDescent="0.3">
      <c r="P132">
        <v>130</v>
      </c>
      <c r="Q132">
        <v>8.3411100000000005</v>
      </c>
      <c r="R132">
        <v>12</v>
      </c>
    </row>
    <row r="133" spans="16:18" x14ac:dyDescent="0.3">
      <c r="P133">
        <v>131</v>
      </c>
      <c r="Q133">
        <v>8.3619500000000002</v>
      </c>
      <c r="R133">
        <v>12</v>
      </c>
    </row>
    <row r="134" spans="16:18" x14ac:dyDescent="0.3">
      <c r="P134">
        <v>132</v>
      </c>
      <c r="Q134">
        <v>8.3827300000000005</v>
      </c>
      <c r="R134">
        <v>12</v>
      </c>
    </row>
    <row r="135" spans="16:18" x14ac:dyDescent="0.3">
      <c r="P135">
        <v>133</v>
      </c>
      <c r="Q135">
        <v>8.4034399999999998</v>
      </c>
      <c r="R135">
        <v>12</v>
      </c>
    </row>
    <row r="136" spans="16:18" x14ac:dyDescent="0.3">
      <c r="P136">
        <v>134</v>
      </c>
      <c r="Q136">
        <v>8.4240899999999996</v>
      </c>
      <c r="R136">
        <v>12</v>
      </c>
    </row>
    <row r="137" spans="16:18" x14ac:dyDescent="0.3">
      <c r="P137">
        <v>135</v>
      </c>
      <c r="Q137">
        <v>8.4446600000000007</v>
      </c>
      <c r="R137">
        <v>12</v>
      </c>
    </row>
    <row r="138" spans="16:18" x14ac:dyDescent="0.3">
      <c r="P138">
        <v>136</v>
      </c>
      <c r="Q138">
        <v>8.4651800000000001</v>
      </c>
      <c r="R138">
        <v>12</v>
      </c>
    </row>
    <row r="139" spans="16:18" x14ac:dyDescent="0.3">
      <c r="P139">
        <v>137</v>
      </c>
      <c r="Q139">
        <v>8.4856300000000005</v>
      </c>
      <c r="R139">
        <v>12</v>
      </c>
    </row>
    <row r="140" spans="16:18" x14ac:dyDescent="0.3">
      <c r="P140">
        <v>138</v>
      </c>
      <c r="Q140">
        <v>8.5060099999999998</v>
      </c>
      <c r="R140">
        <v>12</v>
      </c>
    </row>
    <row r="141" spans="16:18" x14ac:dyDescent="0.3">
      <c r="P141">
        <v>139</v>
      </c>
      <c r="Q141">
        <v>8.5263299999999997</v>
      </c>
      <c r="R141">
        <v>12</v>
      </c>
    </row>
    <row r="142" spans="16:18" x14ac:dyDescent="0.3">
      <c r="P142">
        <v>140</v>
      </c>
      <c r="Q142">
        <v>8.5465900000000001</v>
      </c>
      <c r="R142">
        <v>12</v>
      </c>
    </row>
    <row r="143" spans="16:18" x14ac:dyDescent="0.3">
      <c r="P143">
        <v>141</v>
      </c>
      <c r="Q143">
        <v>8.5667799999999996</v>
      </c>
      <c r="R143">
        <v>12</v>
      </c>
    </row>
    <row r="144" spans="16:18" x14ac:dyDescent="0.3">
      <c r="P144">
        <v>142</v>
      </c>
      <c r="Q144">
        <v>8.5869099999999996</v>
      </c>
      <c r="R144">
        <v>12</v>
      </c>
    </row>
    <row r="145" spans="16:18" x14ac:dyDescent="0.3">
      <c r="P145">
        <v>143</v>
      </c>
      <c r="Q145">
        <v>8.6069800000000001</v>
      </c>
      <c r="R145">
        <v>12</v>
      </c>
    </row>
    <row r="146" spans="16:18" x14ac:dyDescent="0.3">
      <c r="P146">
        <v>144</v>
      </c>
      <c r="Q146">
        <v>8.6269799999999996</v>
      </c>
      <c r="R146">
        <v>12</v>
      </c>
    </row>
    <row r="147" spans="16:18" x14ac:dyDescent="0.3">
      <c r="P147">
        <v>145</v>
      </c>
      <c r="Q147">
        <v>8.6469199999999997</v>
      </c>
      <c r="R147">
        <v>12</v>
      </c>
    </row>
    <row r="148" spans="16:18" x14ac:dyDescent="0.3">
      <c r="P148">
        <v>146</v>
      </c>
      <c r="Q148">
        <v>8.6668000000000003</v>
      </c>
      <c r="R148">
        <v>12</v>
      </c>
    </row>
    <row r="149" spans="16:18" x14ac:dyDescent="0.3">
      <c r="P149">
        <v>147</v>
      </c>
      <c r="Q149">
        <v>8.6866199999999996</v>
      </c>
      <c r="R149">
        <v>12</v>
      </c>
    </row>
    <row r="150" spans="16:18" x14ac:dyDescent="0.3">
      <c r="P150">
        <v>148</v>
      </c>
      <c r="Q150">
        <v>8.7063799999999993</v>
      </c>
      <c r="R150">
        <v>12</v>
      </c>
    </row>
    <row r="151" spans="16:18" x14ac:dyDescent="0.3">
      <c r="P151">
        <v>149</v>
      </c>
      <c r="Q151">
        <v>8.7260799999999996</v>
      </c>
      <c r="R151">
        <v>12</v>
      </c>
    </row>
    <row r="152" spans="16:18" x14ac:dyDescent="0.3">
      <c r="P152">
        <v>150</v>
      </c>
      <c r="Q152">
        <v>8.7457200000000004</v>
      </c>
      <c r="R152">
        <v>12</v>
      </c>
    </row>
    <row r="153" spans="16:18" x14ac:dyDescent="0.3">
      <c r="P153">
        <v>151</v>
      </c>
      <c r="Q153">
        <v>8.7652999999999999</v>
      </c>
      <c r="R153">
        <v>12</v>
      </c>
    </row>
    <row r="154" spans="16:18" x14ac:dyDescent="0.3">
      <c r="P154">
        <v>152</v>
      </c>
      <c r="Q154">
        <v>8.7848199999999999</v>
      </c>
      <c r="R154">
        <v>12</v>
      </c>
    </row>
    <row r="155" spans="16:18" x14ac:dyDescent="0.3">
      <c r="P155">
        <v>153</v>
      </c>
      <c r="Q155">
        <v>8.8042800000000003</v>
      </c>
      <c r="R155">
        <v>12</v>
      </c>
    </row>
    <row r="156" spans="16:18" x14ac:dyDescent="0.3">
      <c r="P156">
        <v>154</v>
      </c>
      <c r="Q156">
        <v>8.8236799999999995</v>
      </c>
      <c r="R156">
        <v>12</v>
      </c>
    </row>
    <row r="157" spans="16:18" x14ac:dyDescent="0.3">
      <c r="P157">
        <v>155</v>
      </c>
      <c r="Q157">
        <v>8.8430199999999992</v>
      </c>
      <c r="R157">
        <v>12</v>
      </c>
    </row>
    <row r="158" spans="16:18" x14ac:dyDescent="0.3">
      <c r="P158">
        <v>156</v>
      </c>
      <c r="Q158">
        <v>8.8622999999999994</v>
      </c>
      <c r="R158">
        <v>12</v>
      </c>
    </row>
    <row r="159" spans="16:18" x14ac:dyDescent="0.3">
      <c r="P159">
        <v>157</v>
      </c>
      <c r="Q159">
        <v>8.8815299999999997</v>
      </c>
      <c r="R159">
        <v>12</v>
      </c>
    </row>
    <row r="160" spans="16:18" x14ac:dyDescent="0.3">
      <c r="P160">
        <v>158</v>
      </c>
      <c r="Q160">
        <v>8.9007000000000005</v>
      </c>
      <c r="R160">
        <v>12</v>
      </c>
    </row>
    <row r="161" spans="16:18" x14ac:dyDescent="0.3">
      <c r="P161">
        <v>159</v>
      </c>
      <c r="Q161">
        <v>8.91981</v>
      </c>
      <c r="R161">
        <v>12</v>
      </c>
    </row>
    <row r="162" spans="16:18" x14ac:dyDescent="0.3">
      <c r="P162">
        <v>160</v>
      </c>
      <c r="Q162">
        <v>8.93886</v>
      </c>
      <c r="R162">
        <v>12</v>
      </c>
    </row>
    <row r="163" spans="16:18" x14ac:dyDescent="0.3">
      <c r="P163">
        <v>161</v>
      </c>
      <c r="Q163">
        <v>8.9578600000000002</v>
      </c>
      <c r="R163">
        <v>12</v>
      </c>
    </row>
    <row r="164" spans="16:18" x14ac:dyDescent="0.3">
      <c r="P164">
        <v>162</v>
      </c>
      <c r="Q164">
        <v>8.9768000000000008</v>
      </c>
      <c r="R164">
        <v>12</v>
      </c>
    </row>
    <row r="165" spans="16:18" x14ac:dyDescent="0.3">
      <c r="P165">
        <v>163</v>
      </c>
      <c r="Q165">
        <v>8.9956800000000001</v>
      </c>
      <c r="R165">
        <v>12</v>
      </c>
    </row>
    <row r="166" spans="16:18" x14ac:dyDescent="0.3">
      <c r="P166">
        <v>164</v>
      </c>
      <c r="Q166">
        <v>9.0145099999999996</v>
      </c>
      <c r="R166">
        <v>12</v>
      </c>
    </row>
    <row r="167" spans="16:18" x14ac:dyDescent="0.3">
      <c r="P167">
        <v>165</v>
      </c>
      <c r="Q167">
        <v>9.0332799999999995</v>
      </c>
      <c r="R167">
        <v>12</v>
      </c>
    </row>
    <row r="168" spans="16:18" x14ac:dyDescent="0.3">
      <c r="P168">
        <v>166</v>
      </c>
      <c r="Q168">
        <v>9.0519999999999996</v>
      </c>
      <c r="R168">
        <v>12</v>
      </c>
    </row>
    <row r="169" spans="16:18" x14ac:dyDescent="0.3">
      <c r="P169">
        <v>167</v>
      </c>
      <c r="Q169">
        <v>9.0706600000000002</v>
      </c>
      <c r="R169">
        <v>12</v>
      </c>
    </row>
    <row r="170" spans="16:18" x14ac:dyDescent="0.3">
      <c r="P170">
        <v>168</v>
      </c>
      <c r="Q170">
        <v>9.0892700000000008</v>
      </c>
      <c r="R170">
        <v>12</v>
      </c>
    </row>
    <row r="171" spans="16:18" x14ac:dyDescent="0.3">
      <c r="P171">
        <v>169</v>
      </c>
      <c r="Q171">
        <v>9.1078200000000002</v>
      </c>
      <c r="R171">
        <v>12</v>
      </c>
    </row>
    <row r="172" spans="16:18" x14ac:dyDescent="0.3">
      <c r="P172">
        <v>170</v>
      </c>
      <c r="Q172">
        <v>9.1263199999999998</v>
      </c>
      <c r="R172">
        <v>12</v>
      </c>
    </row>
    <row r="173" spans="16:18" x14ac:dyDescent="0.3">
      <c r="P173">
        <v>171</v>
      </c>
      <c r="Q173">
        <v>9.1447599999999998</v>
      </c>
      <c r="R173">
        <v>12</v>
      </c>
    </row>
    <row r="174" spans="16:18" x14ac:dyDescent="0.3">
      <c r="P174">
        <v>172</v>
      </c>
      <c r="Q174">
        <v>9.1631499999999999</v>
      </c>
      <c r="R174">
        <v>12</v>
      </c>
    </row>
    <row r="175" spans="16:18" x14ac:dyDescent="0.3">
      <c r="P175">
        <v>173</v>
      </c>
      <c r="Q175">
        <v>9.1814900000000002</v>
      </c>
      <c r="R175">
        <v>12</v>
      </c>
    </row>
    <row r="176" spans="16:18" x14ac:dyDescent="0.3">
      <c r="P176">
        <v>174</v>
      </c>
      <c r="Q176">
        <v>9.1997699999999991</v>
      </c>
      <c r="R176">
        <v>12</v>
      </c>
    </row>
    <row r="177" spans="16:18" x14ac:dyDescent="0.3">
      <c r="P177">
        <v>175</v>
      </c>
      <c r="Q177">
        <v>9.218</v>
      </c>
      <c r="R177">
        <v>12</v>
      </c>
    </row>
    <row r="178" spans="16:18" x14ac:dyDescent="0.3">
      <c r="P178">
        <v>176</v>
      </c>
      <c r="Q178">
        <v>9.2361799999999992</v>
      </c>
      <c r="R178">
        <v>12</v>
      </c>
    </row>
    <row r="179" spans="16:18" x14ac:dyDescent="0.3">
      <c r="P179">
        <v>177</v>
      </c>
      <c r="Q179">
        <v>9.2543100000000003</v>
      </c>
      <c r="R179">
        <v>12</v>
      </c>
    </row>
    <row r="180" spans="16:18" x14ac:dyDescent="0.3">
      <c r="P180">
        <v>178</v>
      </c>
      <c r="Q180">
        <v>9.2723800000000001</v>
      </c>
      <c r="R180">
        <v>12</v>
      </c>
    </row>
    <row r="181" spans="16:18" x14ac:dyDescent="0.3">
      <c r="P181">
        <v>179</v>
      </c>
      <c r="Q181">
        <v>9.2904</v>
      </c>
      <c r="R181">
        <v>12</v>
      </c>
    </row>
    <row r="182" spans="16:18" x14ac:dyDescent="0.3">
      <c r="P182">
        <v>180</v>
      </c>
      <c r="Q182">
        <v>9.30837</v>
      </c>
      <c r="R182">
        <v>12</v>
      </c>
    </row>
    <row r="183" spans="16:18" x14ac:dyDescent="0.3">
      <c r="P183">
        <v>181</v>
      </c>
      <c r="Q183">
        <v>9.3262900000000002</v>
      </c>
      <c r="R183">
        <v>12</v>
      </c>
    </row>
    <row r="184" spans="16:18" x14ac:dyDescent="0.3">
      <c r="P184">
        <v>182</v>
      </c>
      <c r="Q184">
        <v>9.3441500000000008</v>
      </c>
      <c r="R184">
        <v>12</v>
      </c>
    </row>
    <row r="185" spans="16:18" x14ac:dyDescent="0.3">
      <c r="P185">
        <v>183</v>
      </c>
      <c r="Q185">
        <v>9.3619699999999995</v>
      </c>
      <c r="R185">
        <v>12</v>
      </c>
    </row>
    <row r="186" spans="16:18" x14ac:dyDescent="0.3">
      <c r="P186">
        <v>184</v>
      </c>
      <c r="Q186">
        <v>9.3797300000000003</v>
      </c>
      <c r="R186">
        <v>12</v>
      </c>
    </row>
    <row r="187" spans="16:18" x14ac:dyDescent="0.3">
      <c r="P187">
        <v>185</v>
      </c>
      <c r="Q187">
        <v>9.3974499999999992</v>
      </c>
      <c r="R187">
        <v>12</v>
      </c>
    </row>
    <row r="188" spans="16:18" x14ac:dyDescent="0.3">
      <c r="P188">
        <v>186</v>
      </c>
      <c r="Q188">
        <v>9.4151100000000003</v>
      </c>
      <c r="R188">
        <v>12</v>
      </c>
    </row>
    <row r="189" spans="16:18" x14ac:dyDescent="0.3">
      <c r="P189">
        <v>187</v>
      </c>
      <c r="Q189">
        <v>9.4327299999999994</v>
      </c>
      <c r="R189">
        <v>12</v>
      </c>
    </row>
    <row r="190" spans="16:18" x14ac:dyDescent="0.3">
      <c r="P190">
        <v>188</v>
      </c>
      <c r="Q190">
        <v>9.4502900000000007</v>
      </c>
      <c r="R190">
        <v>12</v>
      </c>
    </row>
    <row r="191" spans="16:18" x14ac:dyDescent="0.3">
      <c r="P191">
        <v>189</v>
      </c>
      <c r="Q191">
        <v>9.4678100000000001</v>
      </c>
      <c r="R191">
        <v>12</v>
      </c>
    </row>
    <row r="192" spans="16:18" x14ac:dyDescent="0.3">
      <c r="P192">
        <v>190</v>
      </c>
      <c r="Q192">
        <v>9.4852799999999995</v>
      </c>
      <c r="R192">
        <v>12</v>
      </c>
    </row>
    <row r="193" spans="16:18" x14ac:dyDescent="0.3">
      <c r="P193">
        <v>191</v>
      </c>
      <c r="Q193">
        <v>9.5026899999999994</v>
      </c>
      <c r="R193">
        <v>12</v>
      </c>
    </row>
    <row r="194" spans="16:18" x14ac:dyDescent="0.3">
      <c r="P194">
        <v>192</v>
      </c>
      <c r="Q194">
        <v>9.5200600000000009</v>
      </c>
      <c r="R194">
        <v>12</v>
      </c>
    </row>
    <row r="195" spans="16:18" x14ac:dyDescent="0.3">
      <c r="P195">
        <v>193</v>
      </c>
      <c r="Q195">
        <v>9.5373900000000003</v>
      </c>
      <c r="R195">
        <v>12</v>
      </c>
    </row>
    <row r="196" spans="16:18" x14ac:dyDescent="0.3">
      <c r="P196">
        <v>194</v>
      </c>
      <c r="Q196">
        <v>9.5546600000000002</v>
      </c>
      <c r="R196">
        <v>12</v>
      </c>
    </row>
    <row r="197" spans="16:18" x14ac:dyDescent="0.3">
      <c r="P197">
        <v>195</v>
      </c>
      <c r="Q197">
        <v>9.5718800000000002</v>
      </c>
      <c r="R197">
        <v>12</v>
      </c>
    </row>
    <row r="198" spans="16:18" x14ac:dyDescent="0.3">
      <c r="P198">
        <v>196</v>
      </c>
      <c r="Q198">
        <v>9.5890599999999999</v>
      </c>
      <c r="R198">
        <v>12</v>
      </c>
    </row>
    <row r="199" spans="16:18" x14ac:dyDescent="0.3">
      <c r="P199">
        <v>197</v>
      </c>
      <c r="Q199">
        <v>9.6061899999999998</v>
      </c>
      <c r="R199">
        <v>12</v>
      </c>
    </row>
    <row r="200" spans="16:18" x14ac:dyDescent="0.3">
      <c r="P200">
        <v>198</v>
      </c>
      <c r="Q200">
        <v>9.6232699999999998</v>
      </c>
      <c r="R200">
        <v>12</v>
      </c>
    </row>
    <row r="201" spans="16:18" x14ac:dyDescent="0.3">
      <c r="P201">
        <v>199</v>
      </c>
      <c r="Q201">
        <v>9.6403099999999995</v>
      </c>
      <c r="R201">
        <v>12</v>
      </c>
    </row>
    <row r="202" spans="16:18" x14ac:dyDescent="0.3">
      <c r="P202">
        <v>200</v>
      </c>
      <c r="Q202">
        <v>9.6572999999999993</v>
      </c>
      <c r="R202">
        <v>12</v>
      </c>
    </row>
    <row r="203" spans="16:18" x14ac:dyDescent="0.3">
      <c r="P203">
        <v>201</v>
      </c>
      <c r="Q203">
        <v>9.6742399999999993</v>
      </c>
      <c r="R203">
        <v>12</v>
      </c>
    </row>
    <row r="204" spans="16:18" x14ac:dyDescent="0.3">
      <c r="P204">
        <v>202</v>
      </c>
      <c r="Q204">
        <v>9.6911400000000008</v>
      </c>
      <c r="R204">
        <v>12</v>
      </c>
    </row>
    <row r="205" spans="16:18" x14ac:dyDescent="0.3">
      <c r="P205">
        <v>203</v>
      </c>
      <c r="Q205">
        <v>9.7079900000000006</v>
      </c>
      <c r="R205">
        <v>12</v>
      </c>
    </row>
    <row r="206" spans="16:18" x14ac:dyDescent="0.3">
      <c r="P206">
        <v>204</v>
      </c>
      <c r="Q206">
        <v>9.7248000000000001</v>
      </c>
      <c r="R206">
        <v>12</v>
      </c>
    </row>
    <row r="207" spans="16:18" x14ac:dyDescent="0.3">
      <c r="P207">
        <v>205</v>
      </c>
      <c r="Q207">
        <v>9.7415599999999998</v>
      </c>
      <c r="R207">
        <v>12</v>
      </c>
    </row>
    <row r="208" spans="16:18" x14ac:dyDescent="0.3">
      <c r="P208">
        <v>206</v>
      </c>
      <c r="Q208">
        <v>9.7582799999999992</v>
      </c>
      <c r="R208">
        <v>12</v>
      </c>
    </row>
    <row r="209" spans="16:18" x14ac:dyDescent="0.3">
      <c r="P209">
        <v>207</v>
      </c>
      <c r="Q209">
        <v>9.7749500000000005</v>
      </c>
      <c r="R209">
        <v>12</v>
      </c>
    </row>
    <row r="210" spans="16:18" x14ac:dyDescent="0.3">
      <c r="P210">
        <v>208</v>
      </c>
      <c r="Q210">
        <v>9.7915700000000001</v>
      </c>
      <c r="R210">
        <v>12</v>
      </c>
    </row>
    <row r="211" spans="16:18" x14ac:dyDescent="0.3">
      <c r="P211">
        <v>209</v>
      </c>
      <c r="Q211">
        <v>9.8081600000000009</v>
      </c>
      <c r="R211">
        <v>12</v>
      </c>
    </row>
    <row r="212" spans="16:18" x14ac:dyDescent="0.3">
      <c r="P212">
        <v>210</v>
      </c>
      <c r="Q212">
        <v>9.8247</v>
      </c>
      <c r="R212">
        <v>12</v>
      </c>
    </row>
    <row r="213" spans="16:18" x14ac:dyDescent="0.3">
      <c r="P213">
        <v>211</v>
      </c>
      <c r="Q213">
        <v>9.8411899999999992</v>
      </c>
      <c r="R213">
        <v>12</v>
      </c>
    </row>
    <row r="214" spans="16:18" x14ac:dyDescent="0.3">
      <c r="P214">
        <v>212</v>
      </c>
      <c r="Q214">
        <v>9.85764</v>
      </c>
      <c r="R214">
        <v>12</v>
      </c>
    </row>
    <row r="215" spans="16:18" x14ac:dyDescent="0.3">
      <c r="P215">
        <v>213</v>
      </c>
      <c r="Q215">
        <v>9.8740500000000004</v>
      </c>
      <c r="R215">
        <v>12</v>
      </c>
    </row>
    <row r="216" spans="16:18" x14ac:dyDescent="0.3">
      <c r="P216">
        <v>214</v>
      </c>
      <c r="Q216">
        <v>9.8904099999999993</v>
      </c>
      <c r="R216">
        <v>12</v>
      </c>
    </row>
    <row r="217" spans="16:18" x14ac:dyDescent="0.3">
      <c r="P217">
        <v>215</v>
      </c>
      <c r="Q217">
        <v>9.9067399999999992</v>
      </c>
      <c r="R217">
        <v>12</v>
      </c>
    </row>
    <row r="218" spans="16:18" x14ac:dyDescent="0.3">
      <c r="P218">
        <v>216</v>
      </c>
      <c r="Q218">
        <v>9.9230199999999993</v>
      </c>
      <c r="R218">
        <v>12</v>
      </c>
    </row>
    <row r="219" spans="16:18" x14ac:dyDescent="0.3">
      <c r="P219">
        <v>217</v>
      </c>
      <c r="Q219">
        <v>9.9392499999999995</v>
      </c>
      <c r="R219">
        <v>12</v>
      </c>
    </row>
    <row r="220" spans="16:18" x14ac:dyDescent="0.3">
      <c r="P220">
        <v>218</v>
      </c>
      <c r="Q220">
        <v>9.9554500000000008</v>
      </c>
      <c r="R220">
        <v>12</v>
      </c>
    </row>
    <row r="221" spans="16:18" x14ac:dyDescent="0.3">
      <c r="P221">
        <v>219</v>
      </c>
      <c r="Q221">
        <v>9.9716000000000005</v>
      </c>
      <c r="R221">
        <v>12</v>
      </c>
    </row>
    <row r="222" spans="16:18" x14ac:dyDescent="0.3">
      <c r="P222">
        <v>220</v>
      </c>
      <c r="Q222">
        <v>9.9877199999999995</v>
      </c>
      <c r="R222">
        <v>12</v>
      </c>
    </row>
    <row r="223" spans="16:18" x14ac:dyDescent="0.3">
      <c r="P223">
        <v>221</v>
      </c>
      <c r="Q223">
        <v>10.0038</v>
      </c>
      <c r="R223">
        <v>12</v>
      </c>
    </row>
    <row r="224" spans="16:18" x14ac:dyDescent="0.3">
      <c r="P224">
        <v>222</v>
      </c>
      <c r="Q224">
        <v>10.0198</v>
      </c>
      <c r="R224">
        <v>12</v>
      </c>
    </row>
    <row r="225" spans="16:18" x14ac:dyDescent="0.3">
      <c r="P225">
        <v>223</v>
      </c>
      <c r="Q225">
        <v>10.0358</v>
      </c>
      <c r="R225">
        <v>12</v>
      </c>
    </row>
    <row r="226" spans="16:18" x14ac:dyDescent="0.3">
      <c r="P226">
        <v>224</v>
      </c>
      <c r="Q226">
        <v>10.0518</v>
      </c>
      <c r="R226">
        <v>12</v>
      </c>
    </row>
    <row r="227" spans="16:18" x14ac:dyDescent="0.3">
      <c r="P227">
        <v>225</v>
      </c>
      <c r="Q227">
        <v>10.0677</v>
      </c>
      <c r="R227">
        <v>12</v>
      </c>
    </row>
    <row r="228" spans="16:18" x14ac:dyDescent="0.3">
      <c r="P228">
        <v>226</v>
      </c>
      <c r="Q228">
        <v>10.083500000000001</v>
      </c>
      <c r="R228">
        <v>12</v>
      </c>
    </row>
    <row r="229" spans="16:18" x14ac:dyDescent="0.3">
      <c r="P229">
        <v>227</v>
      </c>
      <c r="Q229">
        <v>10.099399999999999</v>
      </c>
      <c r="R229">
        <v>12</v>
      </c>
    </row>
    <row r="230" spans="16:18" x14ac:dyDescent="0.3">
      <c r="P230">
        <v>228</v>
      </c>
      <c r="Q230">
        <v>10.1152</v>
      </c>
      <c r="R230">
        <v>12</v>
      </c>
    </row>
    <row r="231" spans="16:18" x14ac:dyDescent="0.3">
      <c r="P231">
        <v>229</v>
      </c>
      <c r="Q231">
        <v>10.1309</v>
      </c>
      <c r="R231">
        <v>12</v>
      </c>
    </row>
    <row r="232" spans="16:18" x14ac:dyDescent="0.3">
      <c r="P232">
        <v>230</v>
      </c>
      <c r="Q232">
        <v>10.146599999999999</v>
      </c>
      <c r="R232">
        <v>12</v>
      </c>
    </row>
    <row r="233" spans="16:18" x14ac:dyDescent="0.3">
      <c r="P233">
        <v>231</v>
      </c>
      <c r="Q233">
        <v>10.1623</v>
      </c>
      <c r="R233">
        <v>12</v>
      </c>
    </row>
    <row r="234" spans="16:18" x14ac:dyDescent="0.3">
      <c r="P234">
        <v>232</v>
      </c>
      <c r="Q234">
        <v>10.177899999999999</v>
      </c>
      <c r="R234">
        <v>12</v>
      </c>
    </row>
    <row r="235" spans="16:18" x14ac:dyDescent="0.3">
      <c r="P235">
        <v>233</v>
      </c>
      <c r="Q235">
        <v>10.1935</v>
      </c>
      <c r="R235">
        <v>12</v>
      </c>
    </row>
    <row r="236" spans="16:18" x14ac:dyDescent="0.3">
      <c r="P236">
        <v>234</v>
      </c>
      <c r="Q236">
        <v>10.209099999999999</v>
      </c>
      <c r="R236">
        <v>12</v>
      </c>
    </row>
    <row r="237" spans="16:18" x14ac:dyDescent="0.3">
      <c r="P237">
        <v>235</v>
      </c>
      <c r="Q237">
        <v>10.224600000000001</v>
      </c>
      <c r="R237">
        <v>12</v>
      </c>
    </row>
    <row r="238" spans="16:18" x14ac:dyDescent="0.3">
      <c r="P238">
        <v>236</v>
      </c>
      <c r="Q238">
        <v>10.2401</v>
      </c>
      <c r="R238">
        <v>12</v>
      </c>
    </row>
    <row r="239" spans="16:18" x14ac:dyDescent="0.3">
      <c r="P239">
        <v>237</v>
      </c>
      <c r="Q239">
        <v>10.2555</v>
      </c>
      <c r="R239">
        <v>12</v>
      </c>
    </row>
    <row r="240" spans="16:18" x14ac:dyDescent="0.3">
      <c r="P240">
        <v>238</v>
      </c>
      <c r="Q240">
        <v>10.270899999999999</v>
      </c>
      <c r="R240">
        <v>12</v>
      </c>
    </row>
    <row r="241" spans="16:18" x14ac:dyDescent="0.3">
      <c r="P241">
        <v>239</v>
      </c>
      <c r="Q241">
        <v>10.286300000000001</v>
      </c>
      <c r="R241">
        <v>12</v>
      </c>
    </row>
    <row r="242" spans="16:18" x14ac:dyDescent="0.3">
      <c r="P242">
        <v>240</v>
      </c>
      <c r="Q242">
        <v>10.301600000000001</v>
      </c>
      <c r="R242">
        <v>12</v>
      </c>
    </row>
    <row r="243" spans="16:18" x14ac:dyDescent="0.3">
      <c r="P243">
        <v>241</v>
      </c>
      <c r="Q243">
        <v>10.317</v>
      </c>
      <c r="R243">
        <v>12</v>
      </c>
    </row>
    <row r="244" spans="16:18" x14ac:dyDescent="0.3">
      <c r="P244">
        <v>242</v>
      </c>
      <c r="Q244">
        <v>10.3322</v>
      </c>
      <c r="R244">
        <v>12</v>
      </c>
    </row>
    <row r="245" spans="16:18" x14ac:dyDescent="0.3">
      <c r="P245">
        <v>243</v>
      </c>
      <c r="Q245">
        <v>10.3474</v>
      </c>
      <c r="R245">
        <v>12</v>
      </c>
    </row>
    <row r="246" spans="16:18" x14ac:dyDescent="0.3">
      <c r="P246">
        <v>244</v>
      </c>
      <c r="Q246">
        <v>10.3626</v>
      </c>
      <c r="R246">
        <v>12</v>
      </c>
    </row>
    <row r="247" spans="16:18" x14ac:dyDescent="0.3">
      <c r="P247">
        <v>245</v>
      </c>
      <c r="Q247">
        <v>10.377800000000001</v>
      </c>
      <c r="R247">
        <v>12</v>
      </c>
    </row>
    <row r="248" spans="16:18" x14ac:dyDescent="0.3">
      <c r="P248">
        <v>246</v>
      </c>
      <c r="Q248">
        <v>10.392899999999999</v>
      </c>
      <c r="R248">
        <v>12</v>
      </c>
    </row>
    <row r="249" spans="16:18" x14ac:dyDescent="0.3">
      <c r="P249">
        <v>247</v>
      </c>
      <c r="Q249">
        <v>10.407999999999999</v>
      </c>
      <c r="R249">
        <v>12</v>
      </c>
    </row>
    <row r="250" spans="16:18" x14ac:dyDescent="0.3">
      <c r="P250">
        <v>248</v>
      </c>
      <c r="Q250">
        <v>10.4231</v>
      </c>
      <c r="R250">
        <v>12</v>
      </c>
    </row>
    <row r="251" spans="16:18" x14ac:dyDescent="0.3">
      <c r="P251">
        <v>249</v>
      </c>
      <c r="Q251">
        <v>10.4381</v>
      </c>
      <c r="R251">
        <v>12</v>
      </c>
    </row>
    <row r="252" spans="16:18" x14ac:dyDescent="0.3">
      <c r="P252">
        <v>250</v>
      </c>
      <c r="Q252">
        <v>10.453099999999999</v>
      </c>
      <c r="R252">
        <v>12</v>
      </c>
    </row>
    <row r="253" spans="16:18" x14ac:dyDescent="0.3">
      <c r="P253">
        <v>251</v>
      </c>
      <c r="Q253">
        <v>10.468</v>
      </c>
      <c r="R253">
        <v>12</v>
      </c>
    </row>
    <row r="254" spans="16:18" x14ac:dyDescent="0.3">
      <c r="P254">
        <v>252</v>
      </c>
      <c r="Q254">
        <v>10.482900000000001</v>
      </c>
      <c r="R254">
        <v>12</v>
      </c>
    </row>
    <row r="255" spans="16:18" x14ac:dyDescent="0.3">
      <c r="P255">
        <v>253</v>
      </c>
      <c r="Q255">
        <v>10.4978</v>
      </c>
      <c r="R255">
        <v>12</v>
      </c>
    </row>
    <row r="256" spans="16:18" x14ac:dyDescent="0.3">
      <c r="P256">
        <v>254</v>
      </c>
      <c r="Q256">
        <v>10.512700000000001</v>
      </c>
      <c r="R256">
        <v>12</v>
      </c>
    </row>
    <row r="257" spans="16:18" x14ac:dyDescent="0.3">
      <c r="P257">
        <v>255</v>
      </c>
      <c r="Q257">
        <v>10.5275</v>
      </c>
      <c r="R257">
        <v>12</v>
      </c>
    </row>
    <row r="258" spans="16:18" x14ac:dyDescent="0.3">
      <c r="P258">
        <v>256</v>
      </c>
      <c r="Q258">
        <v>10.542299999999999</v>
      </c>
      <c r="R258">
        <v>12</v>
      </c>
    </row>
    <row r="259" spans="16:18" x14ac:dyDescent="0.3">
      <c r="P259">
        <v>257</v>
      </c>
      <c r="Q259">
        <v>10.5571</v>
      </c>
      <c r="R259">
        <v>12</v>
      </c>
    </row>
    <row r="260" spans="16:18" x14ac:dyDescent="0.3">
      <c r="P260">
        <v>258</v>
      </c>
      <c r="Q260">
        <v>10.5718</v>
      </c>
      <c r="R260">
        <v>12</v>
      </c>
    </row>
    <row r="261" spans="16:18" x14ac:dyDescent="0.3">
      <c r="P261">
        <v>259</v>
      </c>
      <c r="Q261">
        <v>10.586499999999999</v>
      </c>
      <c r="R261">
        <v>12</v>
      </c>
    </row>
    <row r="262" spans="16:18" x14ac:dyDescent="0.3">
      <c r="P262">
        <v>260</v>
      </c>
      <c r="Q262">
        <v>10.601100000000001</v>
      </c>
      <c r="R262">
        <v>12</v>
      </c>
    </row>
    <row r="263" spans="16:18" x14ac:dyDescent="0.3">
      <c r="P263">
        <v>261</v>
      </c>
      <c r="Q263">
        <v>10.6158</v>
      </c>
      <c r="R263">
        <v>12</v>
      </c>
    </row>
    <row r="264" spans="16:18" x14ac:dyDescent="0.3">
      <c r="P264">
        <v>262</v>
      </c>
      <c r="Q264">
        <v>10.6304</v>
      </c>
      <c r="R264">
        <v>12</v>
      </c>
    </row>
    <row r="265" spans="16:18" x14ac:dyDescent="0.3">
      <c r="P265">
        <v>263</v>
      </c>
      <c r="Q265">
        <v>10.6449</v>
      </c>
      <c r="R265">
        <v>12</v>
      </c>
    </row>
    <row r="266" spans="16:18" x14ac:dyDescent="0.3">
      <c r="P266">
        <v>264</v>
      </c>
      <c r="Q266">
        <v>10.6595</v>
      </c>
      <c r="R266">
        <v>12</v>
      </c>
    </row>
    <row r="267" spans="16:18" x14ac:dyDescent="0.3">
      <c r="P267">
        <v>265</v>
      </c>
      <c r="Q267">
        <v>10.673999999999999</v>
      </c>
      <c r="R267">
        <v>12</v>
      </c>
    </row>
    <row r="268" spans="16:18" x14ac:dyDescent="0.3">
      <c r="P268">
        <v>266</v>
      </c>
      <c r="Q268">
        <v>10.688499999999999</v>
      </c>
      <c r="R268">
        <v>12</v>
      </c>
    </row>
    <row r="269" spans="16:18" x14ac:dyDescent="0.3">
      <c r="P269">
        <v>267</v>
      </c>
      <c r="Q269">
        <v>10.7029</v>
      </c>
      <c r="R269">
        <v>12</v>
      </c>
    </row>
    <row r="270" spans="16:18" x14ac:dyDescent="0.3">
      <c r="P270">
        <v>268</v>
      </c>
      <c r="Q270">
        <v>10.7173</v>
      </c>
      <c r="R270">
        <v>12</v>
      </c>
    </row>
    <row r="271" spans="16:18" x14ac:dyDescent="0.3">
      <c r="P271">
        <v>269</v>
      </c>
      <c r="Q271">
        <v>10.7317</v>
      </c>
      <c r="R271">
        <v>12</v>
      </c>
    </row>
    <row r="272" spans="16:18" x14ac:dyDescent="0.3">
      <c r="P272">
        <v>270</v>
      </c>
      <c r="Q272">
        <v>10.7461</v>
      </c>
      <c r="R272">
        <v>12</v>
      </c>
    </row>
    <row r="273" spans="16:18" x14ac:dyDescent="0.3">
      <c r="P273">
        <v>271</v>
      </c>
      <c r="Q273">
        <v>10.760400000000001</v>
      </c>
      <c r="R273">
        <v>12</v>
      </c>
    </row>
    <row r="274" spans="16:18" x14ac:dyDescent="0.3">
      <c r="P274">
        <v>272</v>
      </c>
      <c r="Q274">
        <v>10.774699999999999</v>
      </c>
      <c r="R274">
        <v>12</v>
      </c>
    </row>
    <row r="275" spans="16:18" x14ac:dyDescent="0.3">
      <c r="P275">
        <v>273</v>
      </c>
      <c r="Q275">
        <v>10.789</v>
      </c>
      <c r="R275">
        <v>12</v>
      </c>
    </row>
    <row r="276" spans="16:18" x14ac:dyDescent="0.3">
      <c r="P276">
        <v>274</v>
      </c>
      <c r="Q276">
        <v>10.8033</v>
      </c>
      <c r="R276">
        <v>12</v>
      </c>
    </row>
    <row r="277" spans="16:18" x14ac:dyDescent="0.3">
      <c r="P277">
        <v>275</v>
      </c>
      <c r="Q277">
        <v>10.817500000000001</v>
      </c>
      <c r="R277">
        <v>12</v>
      </c>
    </row>
    <row r="278" spans="16:18" x14ac:dyDescent="0.3">
      <c r="P278">
        <v>276</v>
      </c>
      <c r="Q278">
        <v>10.8317</v>
      </c>
      <c r="R278">
        <v>12</v>
      </c>
    </row>
    <row r="279" spans="16:18" x14ac:dyDescent="0.3">
      <c r="P279">
        <v>277</v>
      </c>
      <c r="Q279">
        <v>10.845800000000001</v>
      </c>
      <c r="R279">
        <v>12</v>
      </c>
    </row>
    <row r="280" spans="16:18" x14ac:dyDescent="0.3">
      <c r="P280">
        <v>278</v>
      </c>
      <c r="Q280">
        <v>10.86</v>
      </c>
      <c r="R280">
        <v>12</v>
      </c>
    </row>
    <row r="281" spans="16:18" x14ac:dyDescent="0.3">
      <c r="P281">
        <v>279</v>
      </c>
      <c r="Q281">
        <v>10.8741</v>
      </c>
      <c r="R281">
        <v>12</v>
      </c>
    </row>
    <row r="282" spans="16:18" x14ac:dyDescent="0.3">
      <c r="P282">
        <v>280</v>
      </c>
      <c r="Q282">
        <v>10.888199999999999</v>
      </c>
      <c r="R282">
        <v>12</v>
      </c>
    </row>
    <row r="283" spans="16:18" x14ac:dyDescent="0.3">
      <c r="P283">
        <v>281</v>
      </c>
      <c r="Q283">
        <v>10.9023</v>
      </c>
      <c r="R283">
        <v>12</v>
      </c>
    </row>
    <row r="284" spans="16:18" x14ac:dyDescent="0.3">
      <c r="P284">
        <v>282</v>
      </c>
      <c r="Q284">
        <v>10.9163</v>
      </c>
      <c r="R284">
        <v>12</v>
      </c>
    </row>
    <row r="285" spans="16:18" x14ac:dyDescent="0.3">
      <c r="P285">
        <v>283</v>
      </c>
      <c r="Q285">
        <v>10.930300000000001</v>
      </c>
      <c r="R285">
        <v>12</v>
      </c>
    </row>
    <row r="286" spans="16:18" x14ac:dyDescent="0.3">
      <c r="P286">
        <v>284</v>
      </c>
      <c r="Q286">
        <v>10.9443</v>
      </c>
      <c r="R286">
        <v>12</v>
      </c>
    </row>
    <row r="287" spans="16:18" x14ac:dyDescent="0.3">
      <c r="P287">
        <v>285</v>
      </c>
      <c r="Q287">
        <v>10.958299999999999</v>
      </c>
      <c r="R287">
        <v>12</v>
      </c>
    </row>
    <row r="288" spans="16:18" x14ac:dyDescent="0.3">
      <c r="P288">
        <v>286</v>
      </c>
      <c r="Q288">
        <v>10.972200000000001</v>
      </c>
      <c r="R288">
        <v>12</v>
      </c>
    </row>
    <row r="289" spans="16:18" x14ac:dyDescent="0.3">
      <c r="P289">
        <v>287</v>
      </c>
      <c r="Q289">
        <v>10.9861</v>
      </c>
      <c r="R289">
        <v>12</v>
      </c>
    </row>
    <row r="290" spans="16:18" x14ac:dyDescent="0.3">
      <c r="P290">
        <v>288</v>
      </c>
      <c r="Q290">
        <v>11</v>
      </c>
      <c r="R290">
        <v>12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"/>
  <sheetViews>
    <sheetView workbookViewId="0">
      <selection activeCell="H18" sqref="H18"/>
    </sheetView>
  </sheetViews>
  <sheetFormatPr defaultRowHeight="14.4" x14ac:dyDescent="0.3"/>
  <sheetData>
    <row r="1" spans="1:12" x14ac:dyDescent="0.3">
      <c r="B1" t="s">
        <v>45</v>
      </c>
      <c r="C1" t="s">
        <v>46</v>
      </c>
      <c r="D1" t="s">
        <v>16</v>
      </c>
      <c r="E1" t="s">
        <v>47</v>
      </c>
      <c r="F1" t="s">
        <v>48</v>
      </c>
      <c r="G1" t="s">
        <v>49</v>
      </c>
      <c r="H1" t="s">
        <v>50</v>
      </c>
      <c r="I1" t="s">
        <v>51</v>
      </c>
      <c r="J1" t="s">
        <v>17</v>
      </c>
      <c r="K1" t="s">
        <v>52</v>
      </c>
      <c r="L1" t="s">
        <v>6</v>
      </c>
    </row>
    <row r="2" spans="1:12" x14ac:dyDescent="0.3">
      <c r="A2" t="s">
        <v>1</v>
      </c>
      <c r="B2">
        <v>0</v>
      </c>
      <c r="C2">
        <v>1</v>
      </c>
      <c r="D2">
        <v>1</v>
      </c>
      <c r="E2">
        <v>0</v>
      </c>
      <c r="F2">
        <v>0</v>
      </c>
      <c r="G2">
        <v>1</v>
      </c>
      <c r="H2">
        <v>1</v>
      </c>
      <c r="I2">
        <v>1</v>
      </c>
      <c r="J2">
        <v>1</v>
      </c>
      <c r="K2">
        <v>1</v>
      </c>
      <c r="L2">
        <v>0</v>
      </c>
    </row>
    <row r="3" spans="1:12" x14ac:dyDescent="0.3">
      <c r="A3" t="s">
        <v>9</v>
      </c>
      <c r="B3">
        <v>0</v>
      </c>
      <c r="C3">
        <v>1</v>
      </c>
      <c r="D3">
        <v>1</v>
      </c>
      <c r="E3">
        <v>1</v>
      </c>
      <c r="F3">
        <v>0</v>
      </c>
      <c r="G3">
        <v>0</v>
      </c>
      <c r="H3">
        <v>0</v>
      </c>
      <c r="I3">
        <v>1</v>
      </c>
      <c r="J3">
        <v>0</v>
      </c>
      <c r="K3">
        <v>1</v>
      </c>
      <c r="L3">
        <v>1</v>
      </c>
    </row>
    <row r="4" spans="1:12" x14ac:dyDescent="0.3">
      <c r="A4" t="s">
        <v>2</v>
      </c>
      <c r="B4">
        <v>0</v>
      </c>
      <c r="C4">
        <v>1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 x14ac:dyDescent="0.3">
      <c r="A5" t="s">
        <v>3</v>
      </c>
      <c r="B5">
        <v>0</v>
      </c>
      <c r="C5">
        <v>1</v>
      </c>
      <c r="D5">
        <v>1</v>
      </c>
      <c r="E5">
        <v>1</v>
      </c>
      <c r="F5">
        <v>0</v>
      </c>
      <c r="G5">
        <v>0</v>
      </c>
      <c r="H5">
        <v>1</v>
      </c>
      <c r="I5">
        <v>1</v>
      </c>
      <c r="J5">
        <v>0</v>
      </c>
      <c r="K5">
        <v>0</v>
      </c>
      <c r="L5">
        <v>1</v>
      </c>
    </row>
    <row r="6" spans="1:12" x14ac:dyDescent="0.3">
      <c r="A6" t="s">
        <v>4</v>
      </c>
      <c r="B6">
        <v>1</v>
      </c>
      <c r="C6">
        <v>1</v>
      </c>
      <c r="D6">
        <v>1</v>
      </c>
      <c r="E6">
        <v>1</v>
      </c>
      <c r="F6">
        <v>1</v>
      </c>
      <c r="G6">
        <v>0</v>
      </c>
      <c r="H6">
        <v>1</v>
      </c>
      <c r="I6">
        <v>1</v>
      </c>
      <c r="J6">
        <v>0</v>
      </c>
      <c r="K6">
        <v>0</v>
      </c>
      <c r="L6">
        <v>0</v>
      </c>
    </row>
    <row r="11" spans="1:12" x14ac:dyDescent="0.3">
      <c r="K11">
        <f>11/12</f>
        <v>0.91666666666666663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12"/>
  <sheetViews>
    <sheetView workbookViewId="0">
      <selection activeCell="E18" sqref="E18"/>
    </sheetView>
  </sheetViews>
  <sheetFormatPr defaultRowHeight="14.4" x14ac:dyDescent="0.3"/>
  <cols>
    <col min="2" max="2" width="27.88671875" bestFit="1" customWidth="1"/>
    <col min="3" max="3" width="21.5546875" bestFit="1" customWidth="1"/>
  </cols>
  <sheetData>
    <row r="1" spans="2:3" ht="15.6" x14ac:dyDescent="0.3">
      <c r="B1" s="28" t="s">
        <v>28</v>
      </c>
      <c r="C1" s="28" t="s">
        <v>29</v>
      </c>
    </row>
    <row r="2" spans="2:3" ht="15.6" x14ac:dyDescent="0.3">
      <c r="B2" s="45" t="s">
        <v>10</v>
      </c>
      <c r="C2" s="23" t="s">
        <v>11</v>
      </c>
    </row>
    <row r="3" spans="2:3" ht="15.6" x14ac:dyDescent="0.3">
      <c r="B3" s="45"/>
      <c r="C3" s="23" t="s">
        <v>18</v>
      </c>
    </row>
    <row r="4" spans="2:3" ht="15.6" x14ac:dyDescent="0.3">
      <c r="B4" s="46" t="s">
        <v>12</v>
      </c>
      <c r="C4" s="23" t="s">
        <v>16</v>
      </c>
    </row>
    <row r="5" spans="2:3" ht="15.6" x14ac:dyDescent="0.3">
      <c r="B5" s="46"/>
      <c r="C5" s="23" t="s">
        <v>5</v>
      </c>
    </row>
    <row r="6" spans="2:3" ht="15.6" x14ac:dyDescent="0.3">
      <c r="B6" s="46" t="s">
        <v>13</v>
      </c>
      <c r="C6" s="20" t="s">
        <v>20</v>
      </c>
    </row>
    <row r="7" spans="2:3" ht="15.6" x14ac:dyDescent="0.3">
      <c r="B7" s="46"/>
      <c r="C7" s="20" t="s">
        <v>14</v>
      </c>
    </row>
    <row r="8" spans="2:3" ht="15.6" x14ac:dyDescent="0.3">
      <c r="B8" s="46"/>
      <c r="C8" s="23" t="s">
        <v>19</v>
      </c>
    </row>
    <row r="9" spans="2:3" ht="15.6" x14ac:dyDescent="0.3">
      <c r="B9" s="46"/>
      <c r="C9" s="23" t="s">
        <v>7</v>
      </c>
    </row>
    <row r="10" spans="2:3" ht="15.6" x14ac:dyDescent="0.3">
      <c r="B10" s="46"/>
      <c r="C10" s="20" t="s">
        <v>17</v>
      </c>
    </row>
    <row r="11" spans="2:3" ht="15.6" x14ac:dyDescent="0.3">
      <c r="B11" s="46"/>
      <c r="C11" s="23" t="s">
        <v>8</v>
      </c>
    </row>
    <row r="12" spans="2:3" ht="15.6" x14ac:dyDescent="0.3">
      <c r="B12" s="24" t="s">
        <v>15</v>
      </c>
      <c r="C12" s="25" t="s">
        <v>6</v>
      </c>
    </row>
  </sheetData>
  <mergeCells count="3">
    <mergeCell ref="B2:B3"/>
    <mergeCell ref="B4:B5"/>
    <mergeCell ref="B6:B1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workbookViewId="0">
      <selection activeCell="J16" sqref="J16:J20"/>
    </sheetView>
  </sheetViews>
  <sheetFormatPr defaultRowHeight="14.4" x14ac:dyDescent="0.3"/>
  <cols>
    <col min="1" max="1" width="18.109375" customWidth="1"/>
    <col min="2" max="2" width="9.5546875" bestFit="1" customWidth="1"/>
    <col min="3" max="3" width="10.5546875" bestFit="1" customWidth="1"/>
    <col min="4" max="4" width="9.33203125" bestFit="1" customWidth="1"/>
    <col min="5" max="6" width="9.5546875" bestFit="1" customWidth="1"/>
  </cols>
  <sheetData>
    <row r="1" spans="1:10" x14ac:dyDescent="0.3">
      <c r="B1" t="s">
        <v>1</v>
      </c>
      <c r="C1" t="s">
        <v>9</v>
      </c>
      <c r="D1" t="s">
        <v>2</v>
      </c>
      <c r="E1" t="s">
        <v>3</v>
      </c>
      <c r="F1" t="s">
        <v>4</v>
      </c>
    </row>
    <row r="2" spans="1:10" x14ac:dyDescent="0.3">
      <c r="A2" t="s">
        <v>32</v>
      </c>
      <c r="B2" s="31">
        <v>7</v>
      </c>
      <c r="C2" s="31">
        <v>6</v>
      </c>
      <c r="D2" s="31">
        <v>1</v>
      </c>
      <c r="E2" s="31">
        <v>6</v>
      </c>
      <c r="F2" s="31">
        <v>7</v>
      </c>
    </row>
    <row r="3" spans="1:10" x14ac:dyDescent="0.3">
      <c r="A3" t="s">
        <v>33</v>
      </c>
      <c r="B3" s="31">
        <v>937</v>
      </c>
      <c r="C3" s="31">
        <v>1374</v>
      </c>
      <c r="D3" s="31">
        <v>40</v>
      </c>
      <c r="E3" s="31">
        <v>924</v>
      </c>
      <c r="F3" s="31">
        <v>527</v>
      </c>
    </row>
    <row r="4" spans="1:10" x14ac:dyDescent="0.3">
      <c r="A4" t="s">
        <v>34</v>
      </c>
      <c r="B4" s="31">
        <v>0.39179999999999998</v>
      </c>
      <c r="C4" s="31">
        <v>0.76890000000000003</v>
      </c>
      <c r="D4" s="31">
        <v>1</v>
      </c>
      <c r="E4" s="31">
        <v>0.59499999999999997</v>
      </c>
      <c r="F4" s="31">
        <v>0.28820000000000001</v>
      </c>
    </row>
    <row r="5" spans="1:10" x14ac:dyDescent="0.3">
      <c r="A5" t="s">
        <v>35</v>
      </c>
      <c r="B5" s="31">
        <v>0.60819999999999996</v>
      </c>
      <c r="C5" s="31">
        <v>0.2311</v>
      </c>
      <c r="D5" s="31">
        <v>0</v>
      </c>
      <c r="E5" s="31">
        <v>0.40500000000000003</v>
      </c>
      <c r="F5" s="31">
        <v>0.71179999999999999</v>
      </c>
    </row>
    <row r="6" spans="1:10" x14ac:dyDescent="0.3">
      <c r="A6" t="s">
        <v>36</v>
      </c>
      <c r="B6" s="31">
        <v>1.19</v>
      </c>
      <c r="C6" s="31">
        <v>0.56759999999999999</v>
      </c>
      <c r="D6" s="31">
        <v>0</v>
      </c>
      <c r="E6" s="31">
        <v>0.84889999999999999</v>
      </c>
      <c r="F6" s="31">
        <v>1.425</v>
      </c>
    </row>
    <row r="7" spans="1:10" x14ac:dyDescent="0.3">
      <c r="A7" t="s">
        <v>37</v>
      </c>
      <c r="B7" s="31">
        <v>0.46960000000000002</v>
      </c>
      <c r="C7" s="31">
        <v>0.29399999999999998</v>
      </c>
      <c r="D7" s="31">
        <v>1</v>
      </c>
      <c r="E7" s="31">
        <v>0.38950000000000001</v>
      </c>
      <c r="F7" s="31">
        <v>0.59419999999999995</v>
      </c>
    </row>
    <row r="8" spans="1:10" x14ac:dyDescent="0.3">
      <c r="A8" t="s">
        <v>38</v>
      </c>
      <c r="B8" s="31">
        <v>1.173</v>
      </c>
      <c r="C8" s="31">
        <v>0.55810000000000004</v>
      </c>
      <c r="D8" s="31">
        <v>0</v>
      </c>
      <c r="E8" s="31">
        <v>0.83509999999999995</v>
      </c>
      <c r="F8" s="31">
        <v>1.397</v>
      </c>
    </row>
    <row r="9" spans="1:10" x14ac:dyDescent="0.3">
      <c r="A9" t="s">
        <v>39</v>
      </c>
      <c r="B9" s="31">
        <v>0.22869999999999999</v>
      </c>
      <c r="C9" s="31">
        <v>0.16189999999999999</v>
      </c>
      <c r="D9" s="31">
        <v>0.15809999999999999</v>
      </c>
      <c r="E9" s="31">
        <v>0.19739999999999999</v>
      </c>
      <c r="F9" s="31">
        <v>0.3049</v>
      </c>
    </row>
    <row r="10" spans="1:10" x14ac:dyDescent="0.3">
      <c r="A10" t="s">
        <v>40</v>
      </c>
      <c r="B10" s="31">
        <v>0.87680000000000002</v>
      </c>
      <c r="C10" s="31">
        <v>0.69199999999999995</v>
      </c>
      <c r="D10" s="31">
        <v>0</v>
      </c>
      <c r="E10" s="31">
        <v>0.73219999999999996</v>
      </c>
      <c r="F10" s="31">
        <v>0.95740000000000003</v>
      </c>
    </row>
    <row r="11" spans="1:10" x14ac:dyDescent="0.3">
      <c r="A11" t="s">
        <v>41</v>
      </c>
      <c r="B11" s="31">
        <v>0.61160000000000003</v>
      </c>
      <c r="C11" s="31">
        <v>0.31680000000000003</v>
      </c>
      <c r="D11" s="31"/>
      <c r="E11" s="31">
        <v>0.4738</v>
      </c>
      <c r="F11" s="31">
        <v>0.73250000000000004</v>
      </c>
    </row>
    <row r="12" spans="1:10" x14ac:dyDescent="0.3">
      <c r="A12" t="s">
        <v>42</v>
      </c>
      <c r="B12" s="31">
        <v>1.0269999999999999</v>
      </c>
      <c r="C12" s="31">
        <v>0.80630000000000002</v>
      </c>
      <c r="D12" s="31">
        <v>0.186</v>
      </c>
      <c r="E12" s="31">
        <v>0.85940000000000005</v>
      </c>
      <c r="F12" s="31">
        <v>1.1399999999999999</v>
      </c>
    </row>
    <row r="13" spans="1:10" x14ac:dyDescent="0.3">
      <c r="A13" t="s">
        <v>43</v>
      </c>
      <c r="B13" s="31">
        <v>0.5635</v>
      </c>
      <c r="C13" s="31">
        <v>0.87480000000000002</v>
      </c>
      <c r="D13" s="31">
        <v>1</v>
      </c>
      <c r="E13" s="31">
        <v>0.75760000000000005</v>
      </c>
      <c r="F13" s="31">
        <v>0.40039999999999998</v>
      </c>
    </row>
    <row r="14" spans="1:10" x14ac:dyDescent="0.3">
      <c r="A14" t="s">
        <v>44</v>
      </c>
      <c r="B14" s="31">
        <v>7</v>
      </c>
      <c r="C14" s="31">
        <v>6</v>
      </c>
      <c r="D14" s="31">
        <v>1</v>
      </c>
      <c r="E14" s="31">
        <v>6</v>
      </c>
      <c r="F14" s="31">
        <v>7</v>
      </c>
    </row>
    <row r="16" spans="1:10" x14ac:dyDescent="0.3">
      <c r="J16" s="31">
        <v>0.46960000000000002</v>
      </c>
    </row>
    <row r="17" spans="4:10" x14ac:dyDescent="0.3">
      <c r="D17" s="31">
        <v>1.19</v>
      </c>
      <c r="F17" s="31">
        <v>937</v>
      </c>
      <c r="J17" s="31">
        <v>0.29399999999999998</v>
      </c>
    </row>
    <row r="18" spans="4:10" x14ac:dyDescent="0.3">
      <c r="D18" s="31">
        <v>0.56759999999999999</v>
      </c>
      <c r="F18" s="31">
        <v>1374</v>
      </c>
      <c r="J18" s="31">
        <v>1</v>
      </c>
    </row>
    <row r="19" spans="4:10" x14ac:dyDescent="0.3">
      <c r="D19" s="31">
        <v>0</v>
      </c>
      <c r="F19" s="31">
        <v>40</v>
      </c>
      <c r="J19" s="31">
        <v>0.38950000000000001</v>
      </c>
    </row>
    <row r="20" spans="4:10" x14ac:dyDescent="0.3">
      <c r="D20" s="31">
        <v>0.84889999999999999</v>
      </c>
      <c r="F20" s="31">
        <v>924</v>
      </c>
      <c r="J20" s="31">
        <v>0.59419999999999995</v>
      </c>
    </row>
    <row r="21" spans="4:10" x14ac:dyDescent="0.3">
      <c r="D21" s="31">
        <v>1.425</v>
      </c>
      <c r="F21" s="31">
        <v>527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Dados brutos quantitativa</vt:lpstr>
      <vt:lpstr>Metadados</vt:lpstr>
      <vt:lpstr>Analises 1</vt:lpstr>
      <vt:lpstr>Lista</vt:lpstr>
      <vt:lpstr>Planilha3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RAIZE CASTRO MENDES</dc:creator>
  <cp:lastModifiedBy>Alexandre Almeida</cp:lastModifiedBy>
  <dcterms:created xsi:type="dcterms:W3CDTF">2021-06-10T17:09:51Z</dcterms:created>
  <dcterms:modified xsi:type="dcterms:W3CDTF">2021-12-28T04:42:41Z</dcterms:modified>
</cp:coreProperties>
</file>