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 Almeida\Documents\Consultorias\EIA-RIMA_Polimix-Puraquequara-MAO_Ecology\eia_Mizu-polimix\Volume III Diagnóstico\BIOTA AQUATICA\"/>
    </mc:Choice>
  </mc:AlternateContent>
  <xr:revisionPtr revIDLastSave="0" documentId="13_ncr:1_{F9E19F9E-2C09-4109-B2C5-F1AC6C79DFF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lanilha1" sheetId="1" state="hidden" r:id="rId1"/>
    <sheet name="Planilha2" sheetId="2" r:id="rId2"/>
    <sheet name="Planilha5" sheetId="5" r:id="rId3"/>
    <sheet name="Planilha4" sheetId="4" r:id="rId4"/>
    <sheet name="Planilha3" sheetId="3" r:id="rId5"/>
  </sheets>
  <definedNames>
    <definedName name="_xlnm.Print_Area" localSheetId="0">Planilha1!$A$1:$P$31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6" i="2"/>
  <c r="H5" i="2"/>
  <c r="K60" i="2"/>
  <c r="C44" i="2"/>
  <c r="D44" i="2"/>
  <c r="E44" i="2"/>
  <c r="F44" i="2"/>
  <c r="G44" i="2"/>
  <c r="C45" i="2"/>
  <c r="D45" i="2"/>
  <c r="E45" i="2"/>
  <c r="F45" i="2"/>
  <c r="G45" i="2"/>
  <c r="G60" i="2" s="1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D43" i="2"/>
  <c r="D60" i="2" s="1"/>
  <c r="E43" i="2"/>
  <c r="E60" i="2" s="1"/>
  <c r="F43" i="2"/>
  <c r="F60" i="2" s="1"/>
  <c r="G43" i="2"/>
  <c r="C43" i="2"/>
  <c r="C60" i="2" s="1"/>
  <c r="C27" i="2"/>
  <c r="D27" i="2"/>
  <c r="E27" i="2"/>
  <c r="F27" i="2"/>
  <c r="G27" i="2"/>
  <c r="C30" i="2"/>
  <c r="D30" i="2"/>
  <c r="E30" i="2"/>
  <c r="F30" i="2"/>
  <c r="G30" i="2"/>
  <c r="C33" i="2"/>
  <c r="D33" i="2"/>
  <c r="E33" i="2"/>
  <c r="F33" i="2"/>
  <c r="G33" i="2"/>
  <c r="C34" i="2"/>
  <c r="D34" i="2"/>
  <c r="E34" i="2"/>
  <c r="F34" i="2"/>
  <c r="G34" i="2"/>
  <c r="C36" i="2"/>
  <c r="D36" i="2"/>
  <c r="E36" i="2"/>
  <c r="F36" i="2"/>
  <c r="G36" i="2"/>
  <c r="C38" i="2"/>
  <c r="D38" i="2"/>
  <c r="E38" i="2"/>
  <c r="F38" i="2"/>
  <c r="G38" i="2"/>
  <c r="C39" i="2"/>
  <c r="D39" i="2"/>
  <c r="E39" i="2"/>
  <c r="F39" i="2"/>
  <c r="G39" i="2"/>
  <c r="D26" i="2"/>
  <c r="E26" i="2"/>
  <c r="F26" i="2"/>
  <c r="G26" i="2"/>
  <c r="C26" i="2"/>
  <c r="G19" i="2"/>
  <c r="G20" i="2" s="1"/>
  <c r="F19" i="2"/>
  <c r="F20" i="2" s="1"/>
  <c r="E19" i="2"/>
  <c r="E20" i="2" s="1"/>
  <c r="D19" i="2"/>
  <c r="D20" i="2" s="1"/>
  <c r="C19" i="2"/>
  <c r="C20" i="2" s="1"/>
  <c r="B26" i="1"/>
  <c r="C19" i="1"/>
  <c r="C20" i="1"/>
  <c r="F20" i="1"/>
  <c r="F19" i="1"/>
  <c r="E19" i="1"/>
  <c r="E20" i="1" s="1"/>
  <c r="D19" i="1"/>
  <c r="D20" i="1" s="1"/>
  <c r="B19" i="1"/>
  <c r="B20" i="1" s="1"/>
  <c r="H26" i="2" l="1"/>
  <c r="H34" i="2"/>
  <c r="H38" i="2"/>
  <c r="E40" i="2"/>
  <c r="H36" i="2"/>
  <c r="H27" i="2"/>
  <c r="H39" i="2"/>
  <c r="H33" i="2"/>
  <c r="F40" i="2"/>
  <c r="H30" i="2"/>
  <c r="C40" i="2"/>
  <c r="D40" i="2"/>
  <c r="G40" i="2"/>
  <c r="I39" i="2" l="1"/>
  <c r="I34" i="2"/>
  <c r="H40" i="2"/>
  <c r="I27" i="2"/>
  <c r="I38" i="2"/>
  <c r="I32" i="2" l="1"/>
  <c r="I40" i="2"/>
  <c r="I35" i="2"/>
  <c r="I28" i="2"/>
  <c r="I31" i="2"/>
  <c r="I29" i="2"/>
  <c r="I37" i="2"/>
  <c r="I26" i="2"/>
  <c r="I30" i="2"/>
  <c r="I36" i="2"/>
  <c r="I33" i="2"/>
</calcChain>
</file>

<file path=xl/sharedStrings.xml><?xml version="1.0" encoding="utf-8"?>
<sst xmlns="http://schemas.openxmlformats.org/spreadsheetml/2006/main" count="569" uniqueCount="200">
  <si>
    <t>ARTHROPODA</t>
  </si>
  <si>
    <t>INSECTA</t>
  </si>
  <si>
    <t>Diptera</t>
  </si>
  <si>
    <t>Chironomidae</t>
  </si>
  <si>
    <t>NEMATODA</t>
  </si>
  <si>
    <t>CRUSTACEAE</t>
  </si>
  <si>
    <t>BRACHIOPODA</t>
  </si>
  <si>
    <t>Cladocera</t>
  </si>
  <si>
    <t>MAXILLOPODA</t>
  </si>
  <si>
    <t>Copepoda</t>
  </si>
  <si>
    <t>Calanoida</t>
  </si>
  <si>
    <t>Cyclopoida</t>
  </si>
  <si>
    <t>ANNELIDA</t>
  </si>
  <si>
    <t>Oligochaeta</t>
  </si>
  <si>
    <t>Taxons</t>
  </si>
  <si>
    <t>P1</t>
  </si>
  <si>
    <t>P2</t>
  </si>
  <si>
    <t>P3</t>
  </si>
  <si>
    <t>P4</t>
  </si>
  <si>
    <t>P5</t>
  </si>
  <si>
    <t>ROTIFERA</t>
  </si>
  <si>
    <t>Fórmula</t>
  </si>
  <si>
    <t>Organismos/m3 (A/L)*1000</t>
  </si>
  <si>
    <t>A= Número total de organismos</t>
  </si>
  <si>
    <t>L= Litro coletado ou volume coletado</t>
  </si>
  <si>
    <t>Soma</t>
  </si>
  <si>
    <t>Densidade Total</t>
  </si>
  <si>
    <t>PROTOZOA</t>
  </si>
  <si>
    <r>
      <rPr>
        <i/>
        <sz val="10"/>
        <rFont val="Arial"/>
        <family val="2"/>
      </rPr>
      <t>Vorticela</t>
    </r>
    <r>
      <rPr>
        <sz val="10"/>
        <rFont val="Arial"/>
        <family val="2"/>
      </rPr>
      <t xml:space="preserve"> sp.</t>
    </r>
  </si>
  <si>
    <t>Total</t>
  </si>
  <si>
    <t>10 litros coletados</t>
  </si>
  <si>
    <t>total</t>
  </si>
  <si>
    <t>FILO</t>
  </si>
  <si>
    <t>SUBFILO</t>
  </si>
  <si>
    <t>CLASSE</t>
  </si>
  <si>
    <t>SUBCLASSE</t>
  </si>
  <si>
    <t>ORDEM</t>
  </si>
  <si>
    <t>FAMÍLIA</t>
  </si>
  <si>
    <t>Gênero</t>
  </si>
  <si>
    <t>Espécie NI</t>
  </si>
  <si>
    <t>HEXAPODA</t>
  </si>
  <si>
    <t>ARACHNIDA</t>
  </si>
  <si>
    <t> Acari</t>
  </si>
  <si>
    <t>Trombidiformes</t>
  </si>
  <si>
    <t xml:space="preserve">Hydrachnidae </t>
  </si>
  <si>
    <t>NI</t>
  </si>
  <si>
    <t>Sp. 1</t>
  </si>
  <si>
    <t>Chaoboridae</t>
  </si>
  <si>
    <t>Ceratopogonidae</t>
  </si>
  <si>
    <t>Ephemeroptera</t>
  </si>
  <si>
    <t>sp. 1</t>
  </si>
  <si>
    <t>Odonata</t>
  </si>
  <si>
    <t>CRUSTACEA</t>
  </si>
  <si>
    <t>BRANCHIOPODA</t>
  </si>
  <si>
    <t> Phylopoda</t>
  </si>
  <si>
    <t>Harparticoida</t>
  </si>
  <si>
    <t>OSTRACODA</t>
  </si>
  <si>
    <t>CLITELLATA</t>
  </si>
  <si>
    <t>HIRUDINEA</t>
  </si>
  <si>
    <t>Filo</t>
  </si>
  <si>
    <t>Classe</t>
  </si>
  <si>
    <t>Ordem</t>
  </si>
  <si>
    <t>Família</t>
  </si>
  <si>
    <t>Subfilo</t>
  </si>
  <si>
    <t>Subclasse</t>
  </si>
  <si>
    <t>CILIOPHORA</t>
  </si>
  <si>
    <r>
      <rPr>
        <b/>
        <i/>
        <sz val="10"/>
        <rFont val="Arial"/>
        <family val="2"/>
      </rPr>
      <t>Vorticela</t>
    </r>
    <r>
      <rPr>
        <b/>
        <sz val="10"/>
        <rFont val="Arial"/>
        <family val="2"/>
      </rPr>
      <t xml:space="preserve"> sp.</t>
    </r>
  </si>
  <si>
    <t>Taxa_S</t>
  </si>
  <si>
    <t>Individuals</t>
  </si>
  <si>
    <t>Dominance_D</t>
  </si>
  <si>
    <t>Simpson_1-D</t>
  </si>
  <si>
    <t>Shannon_H</t>
  </si>
  <si>
    <t>Evenness_e^H/S</t>
  </si>
  <si>
    <t>Brillouin</t>
  </si>
  <si>
    <t>Menhinick</t>
  </si>
  <si>
    <t>Margalef</t>
  </si>
  <si>
    <t>Equitability_J</t>
  </si>
  <si>
    <t>Fisher_alpha</t>
  </si>
  <si>
    <t>Berger-Parker</t>
  </si>
  <si>
    <t>Chao-1</t>
  </si>
  <si>
    <t>Samp size</t>
  </si>
  <si>
    <t>A</t>
  </si>
  <si>
    <t>Std.err 1s</t>
  </si>
  <si>
    <t>0.472237</t>
  </si>
  <si>
    <t>0.677154</t>
  </si>
  <si>
    <t>0.800859</t>
  </si>
  <si>
    <t>0.877555</t>
  </si>
  <si>
    <t>0.926336</t>
  </si>
  <si>
    <t>0.957953</t>
  </si>
  <si>
    <t>0.978456</t>
  </si>
  <si>
    <t>0.99133</t>
  </si>
  <si>
    <t>0.998691</t>
  </si>
  <si>
    <t>0.999486</t>
  </si>
  <si>
    <t>0.995088</t>
  </si>
  <si>
    <t>0.989174</t>
  </si>
  <si>
    <t>0.982087</t>
  </si>
  <si>
    <t>0.974108</t>
  </si>
  <si>
    <t>0.965468</t>
  </si>
  <si>
    <t>0.956355</t>
  </si>
  <si>
    <t>0.946923</t>
  </si>
  <si>
    <t>0.937301</t>
  </si>
  <si>
    <t>0.927592</t>
  </si>
  <si>
    <t>0.91788</t>
  </si>
  <si>
    <t>0.908233</t>
  </si>
  <si>
    <t>0.898705</t>
  </si>
  <si>
    <t>0.889338</t>
  </si>
  <si>
    <t>0.880163</t>
  </si>
  <si>
    <t>0.871205</t>
  </si>
  <si>
    <t>0.86248</t>
  </si>
  <si>
    <t>0.853998</t>
  </si>
  <si>
    <t>0.845764</t>
  </si>
  <si>
    <t>0.837781</t>
  </si>
  <si>
    <t>0.830046</t>
  </si>
  <si>
    <t>0.822554</t>
  </si>
  <si>
    <t>0.815298</t>
  </si>
  <si>
    <t>0.808268</t>
  </si>
  <si>
    <t>0.801456</t>
  </si>
  <si>
    <t>0.794849</t>
  </si>
  <si>
    <t>0.788435</t>
  </si>
  <si>
    <t>0.782202</t>
  </si>
  <si>
    <t>0.776136</t>
  </si>
  <si>
    <t>0.770225</t>
  </si>
  <si>
    <t>0.764455</t>
  </si>
  <si>
    <t>0.758813</t>
  </si>
  <si>
    <t>0.753286</t>
  </si>
  <si>
    <t>0.747862</t>
  </si>
  <si>
    <t>0.742529</t>
  </si>
  <si>
    <t>0.737275</t>
  </si>
  <si>
    <t>0.732088</t>
  </si>
  <si>
    <t>0.726957</t>
  </si>
  <si>
    <t>0.721872</t>
  </si>
  <si>
    <t>0.716823</t>
  </si>
  <si>
    <t>0.7118</t>
  </si>
  <si>
    <t>0.706794</t>
  </si>
  <si>
    <t>0.701796</t>
  </si>
  <si>
    <t>0.696799</t>
  </si>
  <si>
    <t>0.691794</t>
  </si>
  <si>
    <t>0.686774</t>
  </si>
  <si>
    <t>0.681732</t>
  </si>
  <si>
    <t>0.676662</t>
  </si>
  <si>
    <t>0.671556</t>
  </si>
  <si>
    <t>0.66641</t>
  </si>
  <si>
    <t>0.661217</t>
  </si>
  <si>
    <t>0.655972</t>
  </si>
  <si>
    <t>0.650671</t>
  </si>
  <si>
    <t>0.645308</t>
  </si>
  <si>
    <t>0.639878</t>
  </si>
  <si>
    <t>0.634378</t>
  </si>
  <si>
    <t>0.628803</t>
  </si>
  <si>
    <t>0.623149</t>
  </si>
  <si>
    <t>0.617412</t>
  </si>
  <si>
    <t>0.611588</t>
  </si>
  <si>
    <t>0.605674</t>
  </si>
  <si>
    <t>0.599666</t>
  </si>
  <si>
    <t>0.593561</t>
  </si>
  <si>
    <t>0.587355</t>
  </si>
  <si>
    <t>0.581044</t>
  </si>
  <si>
    <t>0.574625</t>
  </si>
  <si>
    <t>0.568094</t>
  </si>
  <si>
    <t>0.561448</t>
  </si>
  <si>
    <t>0.554683</t>
  </si>
  <si>
    <t>0.547795</t>
  </si>
  <si>
    <t>0.54078</t>
  </si>
  <si>
    <t>0.533634</t>
  </si>
  <si>
    <t>0.526353</t>
  </si>
  <si>
    <t>0.518931</t>
  </si>
  <si>
    <t>0.511365</t>
  </si>
  <si>
    <t>0.503647</t>
  </si>
  <si>
    <t>0.495774</t>
  </si>
  <si>
    <t>0.487739</t>
  </si>
  <si>
    <t>0.479534</t>
  </si>
  <si>
    <t>0.471154</t>
  </si>
  <si>
    <t>0.462589</t>
  </si>
  <si>
    <t>0.453831</t>
  </si>
  <si>
    <t>0.44487</t>
  </si>
  <si>
    <t>0.435696</t>
  </si>
  <si>
    <t>0.426296</t>
  </si>
  <si>
    <t>0.416657</t>
  </si>
  <si>
    <t>0.406764</t>
  </si>
  <si>
    <t>0.3966</t>
  </si>
  <si>
    <t>0.386145</t>
  </si>
  <si>
    <t>0.375376</t>
  </si>
  <si>
    <t>0.364268</t>
  </si>
  <si>
    <t>0.352791</t>
  </si>
  <si>
    <t>0.340908</t>
  </si>
  <si>
    <t>0.328578</t>
  </si>
  <si>
    <t>0.315751</t>
  </si>
  <si>
    <t>0.302364</t>
  </si>
  <si>
    <t>0.288341</t>
  </si>
  <si>
    <t>0.273587</t>
  </si>
  <si>
    <t>0.257978</t>
  </si>
  <si>
    <t>0.241349</t>
  </si>
  <si>
    <t>0.223474</t>
  </si>
  <si>
    <t>0.204027</t>
  </si>
  <si>
    <t>0.182508</t>
  </si>
  <si>
    <t>0.158074</t>
  </si>
  <si>
    <t>0.129081</t>
  </si>
  <si>
    <t>0.0912839</t>
  </si>
  <si>
    <t>Nematoda</t>
  </si>
  <si>
    <t>Rotifera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</si>
</sst>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5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15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/>
    </xf>
    <xf numFmtId="0" fontId="15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/>
    </xf>
    <xf numFmtId="0" fontId="17" fillId="0" borderId="6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justify" vertical="center"/>
    </xf>
    <xf numFmtId="0" fontId="21" fillId="0" borderId="6" xfId="0" applyFont="1" applyBorder="1" applyAlignment="1">
      <alignment horizontal="justify" vertical="center"/>
    </xf>
    <xf numFmtId="0" fontId="0" fillId="0" borderId="5" xfId="0" applyBorder="1"/>
    <xf numFmtId="0" fontId="0" fillId="0" borderId="6" xfId="0" applyBorder="1"/>
    <xf numFmtId="0" fontId="20" fillId="0" borderId="6" xfId="0" applyFont="1" applyBorder="1" applyAlignment="1">
      <alignment horizontal="justify" vertical="center"/>
    </xf>
    <xf numFmtId="0" fontId="19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justify" vertical="center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5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9" fontId="0" fillId="0" borderId="2" xfId="1" applyFont="1" applyFill="1" applyBorder="1"/>
    <xf numFmtId="2" fontId="0" fillId="0" borderId="0" xfId="0" applyNumberFormat="1"/>
    <xf numFmtId="3" fontId="0" fillId="0" borderId="0" xfId="0" applyNumberFormat="1"/>
    <xf numFmtId="0" fontId="1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5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Planilha2!$C$42:$G$42</c:f>
              <c:strCache>
                <c:ptCount val="5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</c:strCache>
            </c:strRef>
          </c:cat>
          <c:val>
            <c:numRef>
              <c:f>Planilha2!$C$60:$G$60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7-4B00-9E68-B3AF41F6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564608"/>
        <c:axId val="131216896"/>
      </c:barChart>
      <c:catAx>
        <c:axId val="192564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Pontos amostrados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1216896"/>
        <c:crosses val="autoZero"/>
        <c:auto val="1"/>
        <c:lblAlgn val="ctr"/>
        <c:lblOffset val="100"/>
        <c:noMultiLvlLbl val="0"/>
      </c:catAx>
      <c:valAx>
        <c:axId val="131216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Riqueza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56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dk1">
                  <a:tint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dk1">
                  <a:tint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(Planilha2!$B$26:$B$27,Planilha2!$B$30,Planilha2!$B$33:$B$34,Planilha2!$B$36,Planilha2!$B$38,Planilha2!$B$39)</c:f>
              <c:strCache>
                <c:ptCount val="8"/>
                <c:pt idx="0">
                  <c:v>Chironomidae</c:v>
                </c:pt>
                <c:pt idx="1">
                  <c:v>Nematoda</c:v>
                </c:pt>
                <c:pt idx="2">
                  <c:v>Cladocera</c:v>
                </c:pt>
                <c:pt idx="3">
                  <c:v>Calanoida</c:v>
                </c:pt>
                <c:pt idx="4">
                  <c:v>Cyclopoida</c:v>
                </c:pt>
                <c:pt idx="5">
                  <c:v>Oligochaeta</c:v>
                </c:pt>
                <c:pt idx="6">
                  <c:v>Vorticela sp.</c:v>
                </c:pt>
                <c:pt idx="7">
                  <c:v>Rotifera</c:v>
                </c:pt>
              </c:strCache>
            </c:strRef>
          </c:cat>
          <c:val>
            <c:numRef>
              <c:f>(Planilha2!$H$26:$H$27,Planilha2!$H$30,Planilha2!$H$33:$H$34,Planilha2!$H$36,Planilha2!$H$38,Planilha2!$H$39)</c:f>
              <c:numCache>
                <c:formatCode>General</c:formatCode>
                <c:ptCount val="8"/>
                <c:pt idx="0">
                  <c:v>800</c:v>
                </c:pt>
                <c:pt idx="1">
                  <c:v>6500</c:v>
                </c:pt>
                <c:pt idx="2">
                  <c:v>1700</c:v>
                </c:pt>
                <c:pt idx="3">
                  <c:v>200</c:v>
                </c:pt>
                <c:pt idx="4">
                  <c:v>100</c:v>
                </c:pt>
                <c:pt idx="5">
                  <c:v>1200</c:v>
                </c:pt>
                <c:pt idx="6">
                  <c:v>500</c:v>
                </c:pt>
                <c:pt idx="7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0-46A9-AFDA-8393409D21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Planilha5!$F$2:$F$120</c:f>
              <c:numCache>
                <c:formatCode>General</c:formatCode>
                <c:ptCount val="1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</c:numCache>
            </c:numRef>
          </c:xVal>
          <c:yVal>
            <c:numRef>
              <c:f>Planilha5!$G$2:$G$120</c:f>
              <c:numCache>
                <c:formatCode>General</c:formatCode>
                <c:ptCount val="119"/>
                <c:pt idx="0">
                  <c:v>1</c:v>
                </c:pt>
                <c:pt idx="1">
                  <c:v>1.66429</c:v>
                </c:pt>
                <c:pt idx="2">
                  <c:v>2.1562299999999999</c:v>
                </c:pt>
                <c:pt idx="3">
                  <c:v>2.5535299999999999</c:v>
                </c:pt>
                <c:pt idx="4">
                  <c:v>2.89351</c:v>
                </c:pt>
                <c:pt idx="5">
                  <c:v>3.1945600000000001</c:v>
                </c:pt>
                <c:pt idx="6">
                  <c:v>3.4662500000000001</c:v>
                </c:pt>
                <c:pt idx="7">
                  <c:v>3.7139500000000001</c:v>
                </c:pt>
                <c:pt idx="8">
                  <c:v>3.9411100000000001</c:v>
                </c:pt>
                <c:pt idx="9">
                  <c:v>4.1501299999999999</c:v>
                </c:pt>
                <c:pt idx="10">
                  <c:v>4.3429200000000003</c:v>
                </c:pt>
                <c:pt idx="11">
                  <c:v>4.5210800000000004</c:v>
                </c:pt>
                <c:pt idx="12">
                  <c:v>4.6859700000000002</c:v>
                </c:pt>
                <c:pt idx="13">
                  <c:v>4.8388299999999997</c:v>
                </c:pt>
                <c:pt idx="14">
                  <c:v>4.9807300000000003</c:v>
                </c:pt>
                <c:pt idx="15">
                  <c:v>5.1126500000000004</c:v>
                </c:pt>
                <c:pt idx="16">
                  <c:v>5.2354799999999999</c:v>
                </c:pt>
                <c:pt idx="17">
                  <c:v>5.3500100000000002</c:v>
                </c:pt>
                <c:pt idx="18">
                  <c:v>5.4569599999999996</c:v>
                </c:pt>
                <c:pt idx="19">
                  <c:v>5.5569800000000003</c:v>
                </c:pt>
                <c:pt idx="20">
                  <c:v>5.6506499999999997</c:v>
                </c:pt>
                <c:pt idx="21">
                  <c:v>5.7385099999999998</c:v>
                </c:pt>
                <c:pt idx="22">
                  <c:v>5.82104</c:v>
                </c:pt>
                <c:pt idx="23">
                  <c:v>5.8986799999999997</c:v>
                </c:pt>
                <c:pt idx="24">
                  <c:v>5.9718200000000001</c:v>
                </c:pt>
                <c:pt idx="25">
                  <c:v>6.0408299999999997</c:v>
                </c:pt>
                <c:pt idx="26">
                  <c:v>6.1060299999999996</c:v>
                </c:pt>
                <c:pt idx="27">
                  <c:v>6.1677200000000001</c:v>
                </c:pt>
                <c:pt idx="28">
                  <c:v>6.2261699999999998</c:v>
                </c:pt>
                <c:pt idx="29">
                  <c:v>6.2816400000000003</c:v>
                </c:pt>
                <c:pt idx="30">
                  <c:v>6.3343499999999997</c:v>
                </c:pt>
                <c:pt idx="31">
                  <c:v>6.3845000000000001</c:v>
                </c:pt>
                <c:pt idx="32">
                  <c:v>6.4322900000000001</c:v>
                </c:pt>
                <c:pt idx="33">
                  <c:v>6.4778799999999999</c:v>
                </c:pt>
                <c:pt idx="34">
                  <c:v>6.5214499999999997</c:v>
                </c:pt>
                <c:pt idx="35">
                  <c:v>6.5631199999999996</c:v>
                </c:pt>
                <c:pt idx="36">
                  <c:v>6.6030499999999996</c:v>
                </c:pt>
                <c:pt idx="37">
                  <c:v>6.6413399999999996</c:v>
                </c:pt>
                <c:pt idx="38">
                  <c:v>6.6781199999999998</c:v>
                </c:pt>
                <c:pt idx="39">
                  <c:v>6.7134799999999997</c:v>
                </c:pt>
                <c:pt idx="40">
                  <c:v>6.7475199999999997</c:v>
                </c:pt>
                <c:pt idx="41">
                  <c:v>6.7803300000000002</c:v>
                </c:pt>
                <c:pt idx="42">
                  <c:v>6.8119899999999998</c:v>
                </c:pt>
                <c:pt idx="43">
                  <c:v>6.8425700000000003</c:v>
                </c:pt>
                <c:pt idx="44">
                  <c:v>6.8721500000000004</c:v>
                </c:pt>
                <c:pt idx="45">
                  <c:v>6.9007800000000001</c:v>
                </c:pt>
                <c:pt idx="46">
                  <c:v>6.9285399999999999</c:v>
                </c:pt>
                <c:pt idx="47">
                  <c:v>6.9554600000000004</c:v>
                </c:pt>
                <c:pt idx="48">
                  <c:v>6.9816000000000003</c:v>
                </c:pt>
                <c:pt idx="49">
                  <c:v>7.0070100000000002</c:v>
                </c:pt>
                <c:pt idx="50">
                  <c:v>7.0317299999999996</c:v>
                </c:pt>
                <c:pt idx="51">
                  <c:v>7.05579</c:v>
                </c:pt>
                <c:pt idx="52">
                  <c:v>7.07925</c:v>
                </c:pt>
                <c:pt idx="53">
                  <c:v>7.1021200000000002</c:v>
                </c:pt>
                <c:pt idx="54">
                  <c:v>7.1244500000000004</c:v>
                </c:pt>
                <c:pt idx="55">
                  <c:v>7.1462599999999998</c:v>
                </c:pt>
                <c:pt idx="56">
                  <c:v>7.1675800000000001</c:v>
                </c:pt>
                <c:pt idx="57">
                  <c:v>7.1884399999999999</c:v>
                </c:pt>
                <c:pt idx="58">
                  <c:v>7.20885</c:v>
                </c:pt>
                <c:pt idx="59">
                  <c:v>7.2288500000000004</c:v>
                </c:pt>
                <c:pt idx="60">
                  <c:v>7.2484400000000004</c:v>
                </c:pt>
                <c:pt idx="61">
                  <c:v>7.2676499999999997</c:v>
                </c:pt>
                <c:pt idx="62">
                  <c:v>7.2865000000000002</c:v>
                </c:pt>
                <c:pt idx="63">
                  <c:v>7.3049999999999997</c:v>
                </c:pt>
                <c:pt idx="64">
                  <c:v>7.3231700000000002</c:v>
                </c:pt>
                <c:pt idx="65">
                  <c:v>7.3410200000000003</c:v>
                </c:pt>
                <c:pt idx="66">
                  <c:v>7.3585700000000003</c:v>
                </c:pt>
                <c:pt idx="67">
                  <c:v>7.3758299999999997</c:v>
                </c:pt>
                <c:pt idx="68">
                  <c:v>7.3928000000000003</c:v>
                </c:pt>
                <c:pt idx="69">
                  <c:v>7.4095000000000004</c:v>
                </c:pt>
                <c:pt idx="70">
                  <c:v>7.4259399999999998</c:v>
                </c:pt>
                <c:pt idx="71">
                  <c:v>7.4421299999999997</c:v>
                </c:pt>
                <c:pt idx="72">
                  <c:v>7.4580700000000002</c:v>
                </c:pt>
                <c:pt idx="73">
                  <c:v>7.4737799999999996</c:v>
                </c:pt>
                <c:pt idx="74">
                  <c:v>7.4892700000000003</c:v>
                </c:pt>
                <c:pt idx="75">
                  <c:v>7.5045299999999999</c:v>
                </c:pt>
                <c:pt idx="76">
                  <c:v>7.5195699999999999</c:v>
                </c:pt>
                <c:pt idx="77">
                  <c:v>7.5344100000000003</c:v>
                </c:pt>
                <c:pt idx="78">
                  <c:v>7.5490399999999998</c:v>
                </c:pt>
                <c:pt idx="79">
                  <c:v>7.5634800000000002</c:v>
                </c:pt>
                <c:pt idx="80">
                  <c:v>7.5777200000000002</c:v>
                </c:pt>
                <c:pt idx="81">
                  <c:v>7.5917700000000004</c:v>
                </c:pt>
                <c:pt idx="82">
                  <c:v>7.6056400000000002</c:v>
                </c:pt>
                <c:pt idx="83">
                  <c:v>7.6193200000000001</c:v>
                </c:pt>
                <c:pt idx="84">
                  <c:v>7.6328300000000002</c:v>
                </c:pt>
                <c:pt idx="85">
                  <c:v>7.6461600000000001</c:v>
                </c:pt>
                <c:pt idx="86">
                  <c:v>7.6593299999999997</c:v>
                </c:pt>
                <c:pt idx="87">
                  <c:v>7.67232</c:v>
                </c:pt>
                <c:pt idx="88">
                  <c:v>7.6851500000000001</c:v>
                </c:pt>
                <c:pt idx="89">
                  <c:v>7.6978200000000001</c:v>
                </c:pt>
                <c:pt idx="90">
                  <c:v>7.7103200000000003</c:v>
                </c:pt>
                <c:pt idx="91">
                  <c:v>7.7226699999999999</c:v>
                </c:pt>
                <c:pt idx="92">
                  <c:v>7.7348600000000003</c:v>
                </c:pt>
                <c:pt idx="93">
                  <c:v>7.7468899999999996</c:v>
                </c:pt>
                <c:pt idx="94">
                  <c:v>7.7587700000000002</c:v>
                </c:pt>
                <c:pt idx="95">
                  <c:v>7.7705000000000002</c:v>
                </c:pt>
                <c:pt idx="96">
                  <c:v>7.7820799999999997</c:v>
                </c:pt>
                <c:pt idx="97">
                  <c:v>7.7935100000000004</c:v>
                </c:pt>
                <c:pt idx="98">
                  <c:v>7.8047899999999997</c:v>
                </c:pt>
                <c:pt idx="99">
                  <c:v>7.8159200000000002</c:v>
                </c:pt>
                <c:pt idx="100">
                  <c:v>7.8269000000000002</c:v>
                </c:pt>
                <c:pt idx="101">
                  <c:v>7.8377400000000002</c:v>
                </c:pt>
                <c:pt idx="102">
                  <c:v>7.8484299999999996</c:v>
                </c:pt>
                <c:pt idx="103">
                  <c:v>7.8589799999999999</c:v>
                </c:pt>
                <c:pt idx="104">
                  <c:v>7.8693799999999996</c:v>
                </c:pt>
                <c:pt idx="105">
                  <c:v>7.8796400000000002</c:v>
                </c:pt>
                <c:pt idx="106">
                  <c:v>7.8897500000000003</c:v>
                </c:pt>
                <c:pt idx="107">
                  <c:v>7.8997299999999999</c:v>
                </c:pt>
                <c:pt idx="108">
                  <c:v>7.9095599999999999</c:v>
                </c:pt>
                <c:pt idx="109">
                  <c:v>7.9192400000000003</c:v>
                </c:pt>
                <c:pt idx="110">
                  <c:v>7.9287799999999997</c:v>
                </c:pt>
                <c:pt idx="111">
                  <c:v>7.9381899999999996</c:v>
                </c:pt>
                <c:pt idx="112">
                  <c:v>7.9474400000000003</c:v>
                </c:pt>
                <c:pt idx="113">
                  <c:v>7.9565599999999996</c:v>
                </c:pt>
                <c:pt idx="114">
                  <c:v>7.9655300000000002</c:v>
                </c:pt>
                <c:pt idx="115">
                  <c:v>7.9743599999999999</c:v>
                </c:pt>
                <c:pt idx="116">
                  <c:v>7.9830500000000004</c:v>
                </c:pt>
                <c:pt idx="117">
                  <c:v>7.9916</c:v>
                </c:pt>
                <c:pt idx="118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5A-4BCE-83B2-44F42C365982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Planilha5!$F$2:$F$120</c:f>
              <c:numCache>
                <c:formatCode>General</c:formatCode>
                <c:ptCount val="1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</c:numCache>
            </c:numRef>
          </c:xVal>
          <c:yVal>
            <c:numRef>
              <c:f>Planilha5!$H$2:$H$120</c:f>
              <c:numCache>
                <c:formatCode>General</c:formatCode>
                <c:ptCount val="11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5A-4BCE-83B2-44F42C365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059455"/>
        <c:axId val="1549061535"/>
      </c:scatterChart>
      <c:valAx>
        <c:axId val="1549059455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Amostragem (espécimes)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061535"/>
        <c:crosses val="autoZero"/>
        <c:crossBetween val="midCat"/>
        <c:majorUnit val="10"/>
      </c:valAx>
      <c:valAx>
        <c:axId val="15490615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Riqueza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acumulda e estimada (S')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059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43</xdr:row>
      <xdr:rowOff>147637</xdr:rowOff>
    </xdr:from>
    <xdr:to>
      <xdr:col>15</xdr:col>
      <xdr:colOff>123825</xdr:colOff>
      <xdr:row>58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0ECAE4-8399-416D-BA1E-B4BA660897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273423</xdr:colOff>
      <xdr:row>35</xdr:row>
      <xdr:rowOff>44825</xdr:rowOff>
    </xdr:from>
    <xdr:to>
      <xdr:col>14</xdr:col>
      <xdr:colOff>865094</xdr:colOff>
      <xdr:row>50</xdr:row>
      <xdr:rowOff>71719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7276109-CA0F-490A-885F-1BC1F0D7F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100</xdr:row>
      <xdr:rowOff>179070</xdr:rowOff>
    </xdr:from>
    <xdr:to>
      <xdr:col>15</xdr:col>
      <xdr:colOff>228600</xdr:colOff>
      <xdr:row>115</xdr:row>
      <xdr:rowOff>179070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A8AD4E-7327-498F-BFFF-07798BFD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view="pageBreakPreview" topLeftCell="A11" zoomScaleNormal="100" zoomScaleSheetLayoutView="100" workbookViewId="0">
      <selection activeCell="B20" sqref="B20"/>
    </sheetView>
  </sheetViews>
  <sheetFormatPr defaultRowHeight="14.4" x14ac:dyDescent="0.3"/>
  <cols>
    <col min="1" max="1" width="23.109375" bestFit="1" customWidth="1"/>
    <col min="2" max="2" width="15.109375" bestFit="1" customWidth="1"/>
    <col min="3" max="3" width="14.33203125" bestFit="1" customWidth="1"/>
    <col min="9" max="9" width="34.33203125" bestFit="1" customWidth="1"/>
  </cols>
  <sheetData>
    <row r="1" spans="1:9" ht="15.6" x14ac:dyDescent="0.3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I1" s="15" t="s">
        <v>21</v>
      </c>
    </row>
    <row r="2" spans="1:9" ht="15" x14ac:dyDescent="0.3">
      <c r="A2" s="2" t="s">
        <v>0</v>
      </c>
      <c r="B2" s="10"/>
      <c r="C2" s="10"/>
      <c r="D2" s="14"/>
      <c r="E2" s="14"/>
      <c r="F2" s="14"/>
      <c r="I2" t="s">
        <v>22</v>
      </c>
    </row>
    <row r="3" spans="1:9" ht="15.6" x14ac:dyDescent="0.3">
      <c r="A3" s="3" t="s">
        <v>1</v>
      </c>
      <c r="B3" s="11"/>
      <c r="C3" s="11"/>
      <c r="D3" s="14"/>
      <c r="E3" s="14"/>
      <c r="F3" s="14"/>
      <c r="I3" t="s">
        <v>23</v>
      </c>
    </row>
    <row r="4" spans="1:9" ht="15" x14ac:dyDescent="0.3">
      <c r="A4" s="2" t="s">
        <v>2</v>
      </c>
      <c r="B4" s="10"/>
      <c r="C4" s="10"/>
      <c r="D4" s="14"/>
      <c r="E4" s="14"/>
      <c r="F4" s="14"/>
      <c r="I4" t="s">
        <v>24</v>
      </c>
    </row>
    <row r="5" spans="1:9" ht="15.6" x14ac:dyDescent="0.3">
      <c r="A5" s="4" t="s">
        <v>3</v>
      </c>
      <c r="B5" s="12">
        <v>4</v>
      </c>
      <c r="C5" s="12"/>
      <c r="D5" s="14">
        <v>2</v>
      </c>
      <c r="E5" s="14"/>
      <c r="F5" s="14">
        <v>2</v>
      </c>
    </row>
    <row r="6" spans="1:9" ht="15.6" x14ac:dyDescent="0.3">
      <c r="A6" s="2" t="s">
        <v>4</v>
      </c>
      <c r="B6" s="12">
        <v>3</v>
      </c>
      <c r="C6" s="10">
        <v>21</v>
      </c>
      <c r="D6" s="14">
        <v>6</v>
      </c>
      <c r="E6" s="14">
        <v>32</v>
      </c>
      <c r="F6" s="14">
        <v>3</v>
      </c>
    </row>
    <row r="7" spans="1:9" ht="15.6" x14ac:dyDescent="0.3">
      <c r="A7" s="5" t="s">
        <v>5</v>
      </c>
      <c r="B7" s="12"/>
      <c r="C7" s="11"/>
      <c r="D7" s="14"/>
      <c r="E7" s="14"/>
      <c r="F7" s="14"/>
    </row>
    <row r="8" spans="1:9" ht="15.6" x14ac:dyDescent="0.3">
      <c r="A8" s="3" t="s">
        <v>6</v>
      </c>
      <c r="B8" s="11"/>
      <c r="C8" s="10"/>
      <c r="D8" s="14"/>
      <c r="E8" s="14"/>
      <c r="F8" s="14"/>
    </row>
    <row r="9" spans="1:9" ht="15.6" x14ac:dyDescent="0.3">
      <c r="A9" s="6" t="s">
        <v>7</v>
      </c>
      <c r="B9" s="12">
        <v>9</v>
      </c>
      <c r="C9" s="12">
        <v>3</v>
      </c>
      <c r="D9" s="14">
        <v>5</v>
      </c>
      <c r="E9" s="14"/>
      <c r="F9" s="14"/>
    </row>
    <row r="10" spans="1:9" ht="15.6" x14ac:dyDescent="0.3">
      <c r="A10" s="5" t="s">
        <v>8</v>
      </c>
      <c r="B10" s="13"/>
      <c r="C10" s="10"/>
      <c r="D10" s="14"/>
      <c r="E10" s="14"/>
      <c r="F10" s="14"/>
    </row>
    <row r="11" spans="1:9" ht="15.6" x14ac:dyDescent="0.3">
      <c r="A11" s="7" t="s">
        <v>9</v>
      </c>
      <c r="B11" s="10"/>
      <c r="C11" s="12"/>
      <c r="D11" s="14"/>
      <c r="E11" s="14"/>
      <c r="F11" s="14"/>
    </row>
    <row r="12" spans="1:9" ht="15.6" x14ac:dyDescent="0.3">
      <c r="A12" s="8" t="s">
        <v>10</v>
      </c>
      <c r="B12" s="12"/>
      <c r="C12" s="12"/>
      <c r="D12" s="14">
        <v>2</v>
      </c>
      <c r="E12" s="14"/>
      <c r="F12" s="14"/>
    </row>
    <row r="13" spans="1:9" ht="15.6" x14ac:dyDescent="0.3">
      <c r="A13" s="8" t="s">
        <v>11</v>
      </c>
      <c r="B13" s="12"/>
      <c r="C13" s="12"/>
      <c r="D13" s="14"/>
      <c r="E13" s="14"/>
      <c r="F13" s="14">
        <v>1</v>
      </c>
    </row>
    <row r="14" spans="1:9" ht="15" x14ac:dyDescent="0.3">
      <c r="A14" s="2" t="s">
        <v>12</v>
      </c>
      <c r="B14" s="10"/>
      <c r="C14" s="10"/>
      <c r="D14" s="14"/>
      <c r="E14" s="14"/>
      <c r="F14" s="14"/>
    </row>
    <row r="15" spans="1:9" ht="15.6" x14ac:dyDescent="0.3">
      <c r="A15" s="4" t="s">
        <v>13</v>
      </c>
      <c r="B15" s="10">
        <v>1</v>
      </c>
      <c r="C15" s="12">
        <v>1</v>
      </c>
      <c r="D15" s="14">
        <v>3</v>
      </c>
      <c r="E15" s="14">
        <v>1</v>
      </c>
      <c r="F15" s="14">
        <v>6</v>
      </c>
    </row>
    <row r="16" spans="1:9" ht="15.6" x14ac:dyDescent="0.3">
      <c r="A16" s="2" t="s">
        <v>27</v>
      </c>
      <c r="B16" s="10"/>
      <c r="C16" s="12"/>
      <c r="D16" s="14"/>
      <c r="E16" s="14"/>
      <c r="F16" s="14"/>
    </row>
    <row r="17" spans="1:6" ht="15.6" x14ac:dyDescent="0.3">
      <c r="A17" s="4" t="s">
        <v>28</v>
      </c>
      <c r="B17" s="10"/>
      <c r="C17" s="12">
        <v>5</v>
      </c>
      <c r="D17" s="14"/>
      <c r="E17" s="14"/>
      <c r="F17" s="14"/>
    </row>
    <row r="18" spans="1:6" x14ac:dyDescent="0.3">
      <c r="A18" s="9" t="s">
        <v>20</v>
      </c>
      <c r="B18" s="14"/>
      <c r="C18" s="14"/>
      <c r="D18" s="14">
        <v>9</v>
      </c>
      <c r="E18" s="14"/>
      <c r="F18" s="14"/>
    </row>
    <row r="19" spans="1:6" x14ac:dyDescent="0.3">
      <c r="A19" s="16" t="s">
        <v>25</v>
      </c>
      <c r="B19" s="16">
        <f>SUM(B5,B6,B9,B15)</f>
        <v>17</v>
      </c>
      <c r="C19" s="16">
        <f>SUM(C6,C9,C15,C17)</f>
        <v>30</v>
      </c>
      <c r="D19" s="16">
        <f>SUM(D5,D6,D9,D12,D15,D18)</f>
        <v>27</v>
      </c>
      <c r="E19" s="16">
        <f>SUM(E6,E15)</f>
        <v>33</v>
      </c>
      <c r="F19" s="16">
        <f>SUM(F15,F13,F6,F5)</f>
        <v>12</v>
      </c>
    </row>
    <row r="20" spans="1:6" x14ac:dyDescent="0.3">
      <c r="A20" s="16" t="s">
        <v>26</v>
      </c>
      <c r="B20" s="16">
        <f>(B19/2*1000)</f>
        <v>8500</v>
      </c>
      <c r="C20" s="16">
        <f>(C19/2*1000)</f>
        <v>15000</v>
      </c>
      <c r="D20" s="16">
        <f t="shared" ref="D20:F20" si="0">(D19/2*1000)</f>
        <v>13500</v>
      </c>
      <c r="E20" s="16">
        <f t="shared" si="0"/>
        <v>16500</v>
      </c>
      <c r="F20" s="16">
        <f t="shared" si="0"/>
        <v>6000</v>
      </c>
    </row>
    <row r="22" spans="1:6" ht="15.6" x14ac:dyDescent="0.3">
      <c r="A22" s="1" t="s">
        <v>14</v>
      </c>
      <c r="B22" s="1" t="s">
        <v>15</v>
      </c>
      <c r="C22" s="1" t="s">
        <v>16</v>
      </c>
      <c r="D22" s="1" t="s">
        <v>17</v>
      </c>
      <c r="E22" s="1" t="s">
        <v>18</v>
      </c>
      <c r="F22" s="1" t="s">
        <v>19</v>
      </c>
    </row>
    <row r="23" spans="1:6" x14ac:dyDescent="0.3">
      <c r="A23" s="2" t="s">
        <v>0</v>
      </c>
    </row>
    <row r="24" spans="1:6" x14ac:dyDescent="0.3">
      <c r="A24" s="3" t="s">
        <v>1</v>
      </c>
    </row>
    <row r="25" spans="1:6" x14ac:dyDescent="0.3">
      <c r="A25" s="2" t="s">
        <v>2</v>
      </c>
    </row>
    <row r="26" spans="1:6" x14ac:dyDescent="0.3">
      <c r="A26" s="4" t="s">
        <v>3</v>
      </c>
      <c r="B26">
        <f>(B5/10000)*1000</f>
        <v>0.4</v>
      </c>
    </row>
    <row r="27" spans="1:6" x14ac:dyDescent="0.3">
      <c r="A27" s="2" t="s">
        <v>4</v>
      </c>
    </row>
    <row r="28" spans="1:6" x14ac:dyDescent="0.3">
      <c r="A28" s="5" t="s">
        <v>5</v>
      </c>
    </row>
    <row r="29" spans="1:6" x14ac:dyDescent="0.3">
      <c r="A29" s="3" t="s">
        <v>6</v>
      </c>
    </row>
    <row r="30" spans="1:6" x14ac:dyDescent="0.3">
      <c r="A30" s="6" t="s">
        <v>7</v>
      </c>
    </row>
    <row r="31" spans="1:6" x14ac:dyDescent="0.3">
      <c r="A31" s="5" t="s">
        <v>8</v>
      </c>
    </row>
    <row r="32" spans="1:6" x14ac:dyDescent="0.3">
      <c r="A32" s="7" t="s">
        <v>9</v>
      </c>
    </row>
    <row r="33" spans="1:1" x14ac:dyDescent="0.3">
      <c r="A33" s="8" t="s">
        <v>10</v>
      </c>
    </row>
    <row r="34" spans="1:1" x14ac:dyDescent="0.3">
      <c r="A34" s="8" t="s">
        <v>11</v>
      </c>
    </row>
    <row r="35" spans="1:1" x14ac:dyDescent="0.3">
      <c r="A35" s="2" t="s">
        <v>12</v>
      </c>
    </row>
    <row r="36" spans="1:1" x14ac:dyDescent="0.3">
      <c r="A36" s="4" t="s">
        <v>13</v>
      </c>
    </row>
    <row r="37" spans="1:1" x14ac:dyDescent="0.3">
      <c r="A37" s="2" t="s">
        <v>27</v>
      </c>
    </row>
    <row r="38" spans="1:1" x14ac:dyDescent="0.3">
      <c r="A38" s="4" t="s">
        <v>28</v>
      </c>
    </row>
    <row r="39" spans="1:1" x14ac:dyDescent="0.3">
      <c r="A39" s="9" t="s">
        <v>20</v>
      </c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3"/>
  <sheetViews>
    <sheetView tabSelected="1" topLeftCell="A22" zoomScale="85" zoomScaleNormal="85" workbookViewId="0">
      <selection activeCell="B38" sqref="B38"/>
    </sheetView>
  </sheetViews>
  <sheetFormatPr defaultRowHeight="14.4" x14ac:dyDescent="0.3"/>
  <cols>
    <col min="2" max="2" width="17.88671875" bestFit="1" customWidth="1"/>
    <col min="7" max="7" width="5.5546875" bestFit="1" customWidth="1"/>
    <col min="12" max="12" width="13.44140625" customWidth="1"/>
    <col min="13" max="13" width="9.6640625" customWidth="1"/>
    <col min="14" max="14" width="17.109375" customWidth="1"/>
    <col min="15" max="15" width="13.33203125" customWidth="1"/>
    <col min="16" max="16" width="15.44140625" customWidth="1"/>
    <col min="17" max="17" width="18.109375" customWidth="1"/>
    <col min="18" max="18" width="6.109375" bestFit="1" customWidth="1"/>
    <col min="19" max="19" width="8.33203125" bestFit="1" customWidth="1"/>
    <col min="20" max="20" width="27.109375" customWidth="1"/>
  </cols>
  <sheetData>
    <row r="1" spans="2:30" ht="15.6" x14ac:dyDescent="0.3"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J1" s="18" t="s">
        <v>30</v>
      </c>
    </row>
    <row r="2" spans="2:30" ht="15" x14ac:dyDescent="0.3">
      <c r="B2" s="2" t="s">
        <v>0</v>
      </c>
      <c r="C2" s="10"/>
      <c r="D2" s="10"/>
      <c r="E2" s="14"/>
      <c r="F2" s="14"/>
      <c r="G2" s="14"/>
    </row>
    <row r="3" spans="2:30" ht="15.6" x14ac:dyDescent="0.3">
      <c r="B3" s="3" t="s">
        <v>1</v>
      </c>
      <c r="C3" s="11"/>
      <c r="D3" s="11"/>
      <c r="E3" s="14"/>
      <c r="F3" s="14"/>
      <c r="G3" s="14"/>
      <c r="U3" t="s">
        <v>80</v>
      </c>
      <c r="V3" t="s">
        <v>81</v>
      </c>
      <c r="X3" t="s">
        <v>82</v>
      </c>
    </row>
    <row r="4" spans="2:30" ht="15" x14ac:dyDescent="0.3">
      <c r="B4" s="2" t="s">
        <v>2</v>
      </c>
      <c r="C4" s="10"/>
      <c r="D4" s="10"/>
      <c r="E4" s="14"/>
      <c r="F4" s="14"/>
      <c r="G4" s="14"/>
      <c r="U4">
        <v>1</v>
      </c>
      <c r="V4">
        <v>1</v>
      </c>
      <c r="W4">
        <v>10</v>
      </c>
      <c r="X4">
        <v>0</v>
      </c>
      <c r="AB4" t="s">
        <v>80</v>
      </c>
      <c r="AC4" t="s">
        <v>81</v>
      </c>
    </row>
    <row r="5" spans="2:30" ht="15.6" x14ac:dyDescent="0.3">
      <c r="B5" s="4" t="s">
        <v>3</v>
      </c>
      <c r="C5" s="12">
        <v>4</v>
      </c>
      <c r="D5" s="12"/>
      <c r="E5" s="14">
        <v>2</v>
      </c>
      <c r="F5" s="14"/>
      <c r="G5" s="14">
        <v>2</v>
      </c>
      <c r="H5">
        <f>SUM(C5:G5)</f>
        <v>8</v>
      </c>
      <c r="U5">
        <v>2</v>
      </c>
      <c r="V5" s="56">
        <v>166429</v>
      </c>
      <c r="W5">
        <v>10</v>
      </c>
      <c r="X5" t="s">
        <v>83</v>
      </c>
      <c r="AB5">
        <v>1</v>
      </c>
      <c r="AC5">
        <v>1</v>
      </c>
      <c r="AD5">
        <v>1</v>
      </c>
    </row>
    <row r="6" spans="2:30" ht="15.6" x14ac:dyDescent="0.3">
      <c r="B6" s="2" t="s">
        <v>4</v>
      </c>
      <c r="C6" s="12">
        <v>3</v>
      </c>
      <c r="D6" s="10">
        <v>21</v>
      </c>
      <c r="E6" s="14">
        <v>6</v>
      </c>
      <c r="F6" s="14">
        <v>32</v>
      </c>
      <c r="G6" s="14">
        <v>3</v>
      </c>
      <c r="H6">
        <f>SUM(C6:G6)</f>
        <v>65</v>
      </c>
      <c r="U6">
        <v>3</v>
      </c>
      <c r="V6" s="56">
        <v>215623</v>
      </c>
      <c r="W6">
        <v>10</v>
      </c>
      <c r="X6" t="s">
        <v>84</v>
      </c>
      <c r="AB6">
        <v>2</v>
      </c>
      <c r="AC6" s="56">
        <v>166429</v>
      </c>
    </row>
    <row r="7" spans="2:30" ht="15.6" x14ac:dyDescent="0.3">
      <c r="B7" s="5" t="s">
        <v>5</v>
      </c>
      <c r="C7" s="12"/>
      <c r="D7" s="11"/>
      <c r="E7" s="14"/>
      <c r="F7" s="14"/>
      <c r="G7" s="14"/>
      <c r="H7">
        <f t="shared" ref="H7:H16" si="0">SUM(C7:G7)</f>
        <v>0</v>
      </c>
      <c r="U7">
        <v>4</v>
      </c>
      <c r="V7" s="56">
        <v>255353</v>
      </c>
      <c r="W7">
        <v>10</v>
      </c>
      <c r="X7" t="s">
        <v>85</v>
      </c>
      <c r="AB7">
        <v>3</v>
      </c>
      <c r="AC7" s="56">
        <v>215623</v>
      </c>
    </row>
    <row r="8" spans="2:30" ht="15.6" x14ac:dyDescent="0.3">
      <c r="B8" s="3" t="s">
        <v>6</v>
      </c>
      <c r="C8" s="11"/>
      <c r="D8" s="10"/>
      <c r="E8" s="14"/>
      <c r="F8" s="14"/>
      <c r="G8" s="14"/>
      <c r="H8">
        <f t="shared" si="0"/>
        <v>0</v>
      </c>
      <c r="U8">
        <v>5</v>
      </c>
      <c r="V8" s="56">
        <v>289351</v>
      </c>
      <c r="W8">
        <v>10</v>
      </c>
      <c r="X8" t="s">
        <v>86</v>
      </c>
      <c r="AB8">
        <v>4</v>
      </c>
      <c r="AC8" s="56">
        <v>255353</v>
      </c>
    </row>
    <row r="9" spans="2:30" ht="15.6" x14ac:dyDescent="0.3">
      <c r="B9" s="6" t="s">
        <v>7</v>
      </c>
      <c r="C9" s="12">
        <v>9</v>
      </c>
      <c r="D9" s="12">
        <v>3</v>
      </c>
      <c r="E9" s="14">
        <v>5</v>
      </c>
      <c r="F9" s="14"/>
      <c r="G9" s="14"/>
      <c r="H9">
        <f>SUM(C9:G9)</f>
        <v>17</v>
      </c>
      <c r="U9">
        <v>6</v>
      </c>
      <c r="V9" s="56">
        <v>319456</v>
      </c>
      <c r="W9">
        <v>10</v>
      </c>
      <c r="X9" t="s">
        <v>87</v>
      </c>
      <c r="AB9">
        <v>5</v>
      </c>
      <c r="AC9" s="56">
        <v>289351</v>
      </c>
    </row>
    <row r="10" spans="2:30" ht="15.6" x14ac:dyDescent="0.3">
      <c r="B10" s="5" t="s">
        <v>8</v>
      </c>
      <c r="C10" s="13"/>
      <c r="D10" s="10"/>
      <c r="E10" s="14"/>
      <c r="F10" s="14"/>
      <c r="G10" s="14"/>
      <c r="H10">
        <f t="shared" si="0"/>
        <v>0</v>
      </c>
      <c r="U10">
        <v>7</v>
      </c>
      <c r="V10" s="56">
        <v>346625</v>
      </c>
      <c r="W10">
        <v>10</v>
      </c>
      <c r="X10" t="s">
        <v>88</v>
      </c>
      <c r="AB10">
        <v>6</v>
      </c>
      <c r="AC10" s="56">
        <v>319456</v>
      </c>
    </row>
    <row r="11" spans="2:30" ht="15.6" x14ac:dyDescent="0.3">
      <c r="B11" s="7" t="s">
        <v>9</v>
      </c>
      <c r="C11" s="10"/>
      <c r="D11" s="12"/>
      <c r="E11" s="14"/>
      <c r="F11" s="14"/>
      <c r="G11" s="14"/>
      <c r="H11">
        <f t="shared" si="0"/>
        <v>0</v>
      </c>
      <c r="U11">
        <v>8</v>
      </c>
      <c r="V11" s="56">
        <v>371395</v>
      </c>
      <c r="W11">
        <v>10</v>
      </c>
      <c r="X11" t="s">
        <v>89</v>
      </c>
      <c r="AB11">
        <v>7</v>
      </c>
      <c r="AC11" s="56">
        <v>346625</v>
      </c>
    </row>
    <row r="12" spans="2:30" ht="15.6" x14ac:dyDescent="0.3">
      <c r="B12" s="8" t="s">
        <v>10</v>
      </c>
      <c r="C12" s="12"/>
      <c r="D12" s="12"/>
      <c r="E12" s="14">
        <v>2</v>
      </c>
      <c r="F12" s="14"/>
      <c r="G12" s="14"/>
      <c r="H12">
        <f>SUM(C12:G12)</f>
        <v>2</v>
      </c>
      <c r="U12">
        <v>9</v>
      </c>
      <c r="V12" s="56">
        <v>394111</v>
      </c>
      <c r="W12">
        <v>10</v>
      </c>
      <c r="X12" t="s">
        <v>90</v>
      </c>
      <c r="AB12">
        <v>8</v>
      </c>
      <c r="AC12" s="56">
        <v>371395</v>
      </c>
    </row>
    <row r="13" spans="2:30" ht="15.6" x14ac:dyDescent="0.3">
      <c r="B13" s="8" t="s">
        <v>11</v>
      </c>
      <c r="C13" s="12"/>
      <c r="D13" s="12"/>
      <c r="E13" s="14"/>
      <c r="F13" s="14"/>
      <c r="G13" s="14">
        <v>1</v>
      </c>
      <c r="H13">
        <f>SUM(C13:G13)</f>
        <v>1</v>
      </c>
      <c r="U13">
        <v>10</v>
      </c>
      <c r="V13" s="56">
        <v>415013</v>
      </c>
      <c r="W13">
        <v>10</v>
      </c>
      <c r="X13" t="s">
        <v>91</v>
      </c>
      <c r="AB13">
        <v>9</v>
      </c>
      <c r="AC13" s="56">
        <v>394111</v>
      </c>
    </row>
    <row r="14" spans="2:30" ht="15" x14ac:dyDescent="0.3">
      <c r="B14" s="2" t="s">
        <v>12</v>
      </c>
      <c r="C14" s="10"/>
      <c r="D14" s="10"/>
      <c r="E14" s="14"/>
      <c r="F14" s="14"/>
      <c r="G14" s="14"/>
      <c r="H14">
        <f t="shared" si="0"/>
        <v>0</v>
      </c>
      <c r="U14">
        <v>11</v>
      </c>
      <c r="V14" s="56">
        <v>434292</v>
      </c>
      <c r="W14">
        <v>10</v>
      </c>
      <c r="X14" s="56">
        <v>100191</v>
      </c>
      <c r="AB14">
        <v>10</v>
      </c>
      <c r="AC14" s="56">
        <v>415013</v>
      </c>
    </row>
    <row r="15" spans="2:30" ht="15.6" x14ac:dyDescent="0.3">
      <c r="B15" s="4" t="s">
        <v>13</v>
      </c>
      <c r="C15" s="10">
        <v>1</v>
      </c>
      <c r="D15" s="12">
        <v>1</v>
      </c>
      <c r="E15" s="14">
        <v>3</v>
      </c>
      <c r="F15" s="14">
        <v>1</v>
      </c>
      <c r="G15" s="14">
        <v>6</v>
      </c>
      <c r="H15">
        <f>SUM(C15:G15)</f>
        <v>12</v>
      </c>
      <c r="U15">
        <v>12</v>
      </c>
      <c r="V15" s="56">
        <v>452108</v>
      </c>
      <c r="W15">
        <v>10</v>
      </c>
      <c r="X15" s="56">
        <v>100194</v>
      </c>
      <c r="AB15">
        <v>11</v>
      </c>
      <c r="AC15" s="56">
        <v>434292</v>
      </c>
    </row>
    <row r="16" spans="2:30" ht="15.6" x14ac:dyDescent="0.3">
      <c r="B16" s="2" t="s">
        <v>27</v>
      </c>
      <c r="C16" s="10"/>
      <c r="D16" s="12"/>
      <c r="E16" s="14"/>
      <c r="F16" s="14"/>
      <c r="G16" s="14"/>
      <c r="H16">
        <f t="shared" si="0"/>
        <v>0</v>
      </c>
      <c r="U16">
        <v>13</v>
      </c>
      <c r="V16" s="56">
        <v>468597</v>
      </c>
      <c r="W16">
        <v>10</v>
      </c>
      <c r="X16" t="s">
        <v>92</v>
      </c>
      <c r="AB16">
        <v>12</v>
      </c>
      <c r="AC16" s="56">
        <v>452108</v>
      </c>
    </row>
    <row r="17" spans="1:29" ht="15.6" x14ac:dyDescent="0.3">
      <c r="B17" s="4" t="s">
        <v>28</v>
      </c>
      <c r="C17" s="10"/>
      <c r="D17" s="12">
        <v>5</v>
      </c>
      <c r="E17" s="14"/>
      <c r="F17" s="14"/>
      <c r="G17" s="14"/>
      <c r="H17">
        <f>SUM(C17:G17)</f>
        <v>5</v>
      </c>
      <c r="U17">
        <v>14</v>
      </c>
      <c r="V17" s="56">
        <v>483883</v>
      </c>
      <c r="W17">
        <v>10</v>
      </c>
      <c r="X17" t="s">
        <v>93</v>
      </c>
      <c r="AB17">
        <v>13</v>
      </c>
      <c r="AC17" s="56">
        <v>468597</v>
      </c>
    </row>
    <row r="18" spans="1:29" x14ac:dyDescent="0.3">
      <c r="B18" s="9" t="s">
        <v>20</v>
      </c>
      <c r="C18" s="14"/>
      <c r="D18" s="14"/>
      <c r="E18" s="14">
        <v>9</v>
      </c>
      <c r="F18" s="14"/>
      <c r="G18" s="14"/>
      <c r="H18">
        <f>SUM(C18:G18)</f>
        <v>9</v>
      </c>
      <c r="U18">
        <v>15</v>
      </c>
      <c r="V18" s="56">
        <v>498073</v>
      </c>
      <c r="W18">
        <v>10</v>
      </c>
      <c r="X18" t="s">
        <v>94</v>
      </c>
      <c r="AB18">
        <v>14</v>
      </c>
      <c r="AC18" s="56">
        <v>483883</v>
      </c>
    </row>
    <row r="19" spans="1:29" x14ac:dyDescent="0.3">
      <c r="B19" s="16" t="s">
        <v>25</v>
      </c>
      <c r="C19" s="16">
        <f>SUM(C5,C6,C9,C15)</f>
        <v>17</v>
      </c>
      <c r="D19" s="16">
        <f>SUM(D6,D9,D15,D17)</f>
        <v>30</v>
      </c>
      <c r="E19" s="16">
        <f>SUM(E5,E6,E9,E12,E15,E18)</f>
        <v>27</v>
      </c>
      <c r="F19" s="16">
        <f>SUM(F6,F15)</f>
        <v>33</v>
      </c>
      <c r="G19" s="16">
        <f>SUM(G15,G13,G6,G5)</f>
        <v>12</v>
      </c>
      <c r="U19">
        <v>16</v>
      </c>
      <c r="V19" s="56">
        <v>511265</v>
      </c>
      <c r="W19">
        <v>10</v>
      </c>
      <c r="X19" t="s">
        <v>95</v>
      </c>
      <c r="AB19">
        <v>15</v>
      </c>
      <c r="AC19" s="56">
        <v>498073</v>
      </c>
    </row>
    <row r="20" spans="1:29" x14ac:dyDescent="0.3">
      <c r="B20" s="16" t="s">
        <v>26</v>
      </c>
      <c r="C20" s="16">
        <f>(C19/2*1000)</f>
        <v>8500</v>
      </c>
      <c r="D20" s="16">
        <f>(D19/2*1000)</f>
        <v>15000</v>
      </c>
      <c r="E20" s="16">
        <f t="shared" ref="E20:G20" si="1">(E19/2*1000)</f>
        <v>13500</v>
      </c>
      <c r="F20" s="16">
        <f t="shared" si="1"/>
        <v>16500</v>
      </c>
      <c r="G20" s="16">
        <f t="shared" si="1"/>
        <v>6000</v>
      </c>
      <c r="U20">
        <v>17</v>
      </c>
      <c r="V20" s="56">
        <v>523548</v>
      </c>
      <c r="W20">
        <v>10</v>
      </c>
      <c r="X20" t="s">
        <v>96</v>
      </c>
      <c r="AB20">
        <v>16</v>
      </c>
      <c r="AC20" s="56">
        <v>511265</v>
      </c>
    </row>
    <row r="21" spans="1:29" x14ac:dyDescent="0.3">
      <c r="U21">
        <v>18</v>
      </c>
      <c r="V21" s="56">
        <v>535001</v>
      </c>
      <c r="W21">
        <v>10</v>
      </c>
      <c r="X21" t="s">
        <v>97</v>
      </c>
      <c r="AB21">
        <v>17</v>
      </c>
      <c r="AC21" s="56">
        <v>523548</v>
      </c>
    </row>
    <row r="22" spans="1:29" ht="16.2" thickBot="1" x14ac:dyDescent="0.35">
      <c r="B22" s="47" t="s">
        <v>14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19</v>
      </c>
      <c r="H22" s="19" t="s">
        <v>31</v>
      </c>
      <c r="U22">
        <v>19</v>
      </c>
      <c r="V22" s="56">
        <v>545696</v>
      </c>
      <c r="W22">
        <v>10</v>
      </c>
      <c r="X22" t="s">
        <v>98</v>
      </c>
      <c r="AB22">
        <v>18</v>
      </c>
      <c r="AC22" s="56">
        <v>535001</v>
      </c>
    </row>
    <row r="23" spans="1:29" ht="15" thickBot="1" x14ac:dyDescent="0.35">
      <c r="A23" s="49" t="s">
        <v>59</v>
      </c>
      <c r="B23" s="42" t="s">
        <v>0</v>
      </c>
      <c r="C23" s="17"/>
      <c r="D23" s="17"/>
      <c r="E23" s="17"/>
      <c r="F23" s="17"/>
      <c r="G23" s="17"/>
      <c r="L23" s="21" t="s">
        <v>32</v>
      </c>
      <c r="M23" s="22" t="s">
        <v>33</v>
      </c>
      <c r="N23" s="22" t="s">
        <v>34</v>
      </c>
      <c r="O23" s="22" t="s">
        <v>35</v>
      </c>
      <c r="P23" s="22" t="s">
        <v>36</v>
      </c>
      <c r="Q23" s="22" t="s">
        <v>37</v>
      </c>
      <c r="R23" s="23" t="s">
        <v>38</v>
      </c>
      <c r="S23" s="22" t="s">
        <v>39</v>
      </c>
      <c r="U23">
        <v>20</v>
      </c>
      <c r="V23" s="56">
        <v>555698</v>
      </c>
      <c r="W23">
        <v>10</v>
      </c>
      <c r="X23" t="s">
        <v>99</v>
      </c>
      <c r="AB23">
        <v>19</v>
      </c>
      <c r="AC23" s="56">
        <v>545696</v>
      </c>
    </row>
    <row r="24" spans="1:29" ht="15" thickBot="1" x14ac:dyDescent="0.35">
      <c r="A24" s="49" t="s">
        <v>60</v>
      </c>
      <c r="B24" s="43" t="s">
        <v>1</v>
      </c>
      <c r="C24" s="17"/>
      <c r="D24" s="17"/>
      <c r="E24" s="17"/>
      <c r="F24" s="17"/>
      <c r="G24" s="17"/>
      <c r="L24" s="24" t="s">
        <v>0</v>
      </c>
      <c r="M24" s="25" t="s">
        <v>40</v>
      </c>
      <c r="N24" s="26" t="s">
        <v>41</v>
      </c>
      <c r="O24" s="26" t="s">
        <v>42</v>
      </c>
      <c r="P24" s="27" t="s">
        <v>43</v>
      </c>
      <c r="Q24" s="28" t="s">
        <v>44</v>
      </c>
      <c r="R24" s="29" t="s">
        <v>45</v>
      </c>
      <c r="S24" s="30" t="s">
        <v>46</v>
      </c>
      <c r="U24">
        <v>21</v>
      </c>
      <c r="V24" s="56">
        <v>565065</v>
      </c>
      <c r="W24">
        <v>10</v>
      </c>
      <c r="X24" t="s">
        <v>100</v>
      </c>
      <c r="AB24">
        <v>20</v>
      </c>
      <c r="AC24" s="56">
        <v>555698</v>
      </c>
    </row>
    <row r="25" spans="1:29" ht="15" thickBot="1" x14ac:dyDescent="0.35">
      <c r="A25" s="49" t="s">
        <v>61</v>
      </c>
      <c r="B25" s="42" t="s">
        <v>2</v>
      </c>
      <c r="C25" s="17"/>
      <c r="D25" s="17"/>
      <c r="E25" s="17"/>
      <c r="F25" s="17"/>
      <c r="G25" s="17"/>
      <c r="L25" s="31"/>
      <c r="M25" s="32"/>
      <c r="N25" s="32"/>
      <c r="O25" s="26"/>
      <c r="P25" s="27" t="s">
        <v>2</v>
      </c>
      <c r="Q25" s="28" t="s">
        <v>47</v>
      </c>
      <c r="R25" s="29" t="s">
        <v>45</v>
      </c>
      <c r="S25" s="30" t="s">
        <v>46</v>
      </c>
      <c r="U25">
        <v>22</v>
      </c>
      <c r="V25" s="56">
        <v>573851</v>
      </c>
      <c r="W25">
        <v>10</v>
      </c>
      <c r="X25" t="s">
        <v>101</v>
      </c>
      <c r="AB25">
        <v>21</v>
      </c>
      <c r="AC25" s="56">
        <v>565065</v>
      </c>
    </row>
    <row r="26" spans="1:29" ht="15" thickBot="1" x14ac:dyDescent="0.35">
      <c r="A26" s="49" t="s">
        <v>62</v>
      </c>
      <c r="B26" s="42" t="s">
        <v>3</v>
      </c>
      <c r="C26" s="17">
        <f>C5/10*1000</f>
        <v>400</v>
      </c>
      <c r="D26" s="17">
        <f t="shared" ref="D26:G26" si="2">D5/10*1000</f>
        <v>0</v>
      </c>
      <c r="E26" s="17">
        <f t="shared" si="2"/>
        <v>200</v>
      </c>
      <c r="F26" s="17">
        <f t="shared" si="2"/>
        <v>0</v>
      </c>
      <c r="G26" s="17">
        <f t="shared" si="2"/>
        <v>200</v>
      </c>
      <c r="H26" s="20">
        <f>SUM(C26:G26)</f>
        <v>800</v>
      </c>
      <c r="I26" s="54">
        <f>H26/$H$40</f>
        <v>6.7226890756302518E-2</v>
      </c>
      <c r="L26" s="33"/>
      <c r="M26" s="34"/>
      <c r="N26" s="34"/>
      <c r="O26" s="34"/>
      <c r="P26" s="34"/>
      <c r="Q26" s="28" t="s">
        <v>3</v>
      </c>
      <c r="R26" s="29" t="s">
        <v>45</v>
      </c>
      <c r="S26" s="30" t="s">
        <v>46</v>
      </c>
      <c r="U26">
        <v>23</v>
      </c>
      <c r="V26" s="56">
        <v>582104</v>
      </c>
      <c r="W26">
        <v>10</v>
      </c>
      <c r="X26" t="s">
        <v>102</v>
      </c>
      <c r="AB26">
        <v>22</v>
      </c>
      <c r="AC26" s="56">
        <v>573851</v>
      </c>
    </row>
    <row r="27" spans="1:29" ht="15" thickBot="1" x14ac:dyDescent="0.35">
      <c r="A27" s="57" t="s">
        <v>59</v>
      </c>
      <c r="B27" s="58" t="s">
        <v>198</v>
      </c>
      <c r="C27" s="59">
        <f t="shared" ref="C27:G27" si="3">C6/10*1000</f>
        <v>300</v>
      </c>
      <c r="D27" s="59">
        <f t="shared" si="3"/>
        <v>2100</v>
      </c>
      <c r="E27" s="59">
        <f t="shared" si="3"/>
        <v>600</v>
      </c>
      <c r="F27" s="59">
        <f t="shared" si="3"/>
        <v>3200</v>
      </c>
      <c r="G27" s="59">
        <f t="shared" si="3"/>
        <v>300</v>
      </c>
      <c r="H27" s="60">
        <f t="shared" ref="H27:H39" si="4">SUM(C27:G27)</f>
        <v>6500</v>
      </c>
      <c r="I27" s="54">
        <f t="shared" ref="I27:I40" si="5">H27/$H$40</f>
        <v>0.54621848739495793</v>
      </c>
      <c r="L27" s="33"/>
      <c r="M27" s="34"/>
      <c r="N27" s="34"/>
      <c r="O27" s="34"/>
      <c r="P27" s="34"/>
      <c r="Q27" s="28" t="s">
        <v>48</v>
      </c>
      <c r="R27" s="29" t="s">
        <v>45</v>
      </c>
      <c r="S27" s="30" t="s">
        <v>46</v>
      </c>
      <c r="U27">
        <v>24</v>
      </c>
      <c r="V27" s="56">
        <v>589868</v>
      </c>
      <c r="W27">
        <v>10</v>
      </c>
      <c r="X27" t="s">
        <v>103</v>
      </c>
      <c r="AB27">
        <v>23</v>
      </c>
      <c r="AC27" s="56">
        <v>582104</v>
      </c>
    </row>
    <row r="28" spans="1:29" ht="15" thickBot="1" x14ac:dyDescent="0.35">
      <c r="A28" s="49" t="s">
        <v>63</v>
      </c>
      <c r="B28" s="44" t="s">
        <v>5</v>
      </c>
      <c r="C28" s="17"/>
      <c r="D28" s="17"/>
      <c r="E28" s="17"/>
      <c r="F28" s="17"/>
      <c r="G28" s="17"/>
      <c r="H28" s="20"/>
      <c r="I28" s="54">
        <f t="shared" si="5"/>
        <v>0</v>
      </c>
      <c r="L28" s="33"/>
      <c r="M28" s="34"/>
      <c r="N28" s="34"/>
      <c r="O28" s="34"/>
      <c r="P28" s="27" t="s">
        <v>49</v>
      </c>
      <c r="Q28" s="35" t="s">
        <v>45</v>
      </c>
      <c r="R28" s="29" t="s">
        <v>45</v>
      </c>
      <c r="S28" s="36" t="s">
        <v>50</v>
      </c>
      <c r="U28">
        <v>25</v>
      </c>
      <c r="V28" s="56">
        <v>597182</v>
      </c>
      <c r="W28">
        <v>10</v>
      </c>
      <c r="X28" t="s">
        <v>104</v>
      </c>
      <c r="AB28">
        <v>24</v>
      </c>
      <c r="AC28" s="56">
        <v>589868</v>
      </c>
    </row>
    <row r="29" spans="1:29" ht="15" thickBot="1" x14ac:dyDescent="0.35">
      <c r="A29" s="49" t="s">
        <v>60</v>
      </c>
      <c r="B29" s="43" t="s">
        <v>6</v>
      </c>
      <c r="C29" s="17"/>
      <c r="D29" s="17"/>
      <c r="E29" s="17"/>
      <c r="F29" s="17"/>
      <c r="G29" s="17"/>
      <c r="H29" s="20"/>
      <c r="I29" s="54">
        <f t="shared" si="5"/>
        <v>0</v>
      </c>
      <c r="L29" s="33"/>
      <c r="M29" s="34"/>
      <c r="N29" s="34"/>
      <c r="O29" s="34"/>
      <c r="P29" s="27" t="s">
        <v>51</v>
      </c>
      <c r="Q29" s="35" t="s">
        <v>45</v>
      </c>
      <c r="R29" s="29" t="s">
        <v>45</v>
      </c>
      <c r="S29" s="36" t="s">
        <v>50</v>
      </c>
      <c r="U29">
        <v>26</v>
      </c>
      <c r="V29" s="56">
        <v>604083</v>
      </c>
      <c r="W29">
        <v>10</v>
      </c>
      <c r="X29" t="s">
        <v>105</v>
      </c>
      <c r="AB29">
        <v>25</v>
      </c>
      <c r="AC29" s="56">
        <v>597182</v>
      </c>
    </row>
    <row r="30" spans="1:29" ht="15" thickBot="1" x14ac:dyDescent="0.35">
      <c r="A30" s="57" t="s">
        <v>61</v>
      </c>
      <c r="B30" s="61" t="s">
        <v>7</v>
      </c>
      <c r="C30" s="59">
        <f t="shared" ref="C30:G30" si="6">C9/10*1000</f>
        <v>900</v>
      </c>
      <c r="D30" s="59">
        <f t="shared" si="6"/>
        <v>300</v>
      </c>
      <c r="E30" s="59">
        <f t="shared" si="6"/>
        <v>500</v>
      </c>
      <c r="F30" s="59">
        <f t="shared" si="6"/>
        <v>0</v>
      </c>
      <c r="G30" s="59">
        <f t="shared" si="6"/>
        <v>0</v>
      </c>
      <c r="H30" s="60">
        <f t="shared" si="4"/>
        <v>1700</v>
      </c>
      <c r="I30" s="54">
        <f t="shared" si="5"/>
        <v>0.14285714285714285</v>
      </c>
      <c r="L30" s="33"/>
      <c r="M30" s="37" t="s">
        <v>52</v>
      </c>
      <c r="N30" s="26" t="s">
        <v>53</v>
      </c>
      <c r="O30" s="26" t="s">
        <v>54</v>
      </c>
      <c r="P30" s="35" t="s">
        <v>7</v>
      </c>
      <c r="Q30" s="35" t="s">
        <v>45</v>
      </c>
      <c r="R30" s="29" t="s">
        <v>45</v>
      </c>
      <c r="S30" s="30" t="s">
        <v>46</v>
      </c>
      <c r="U30">
        <v>27</v>
      </c>
      <c r="V30" s="56">
        <v>610603</v>
      </c>
      <c r="W30">
        <v>10</v>
      </c>
      <c r="X30" t="s">
        <v>106</v>
      </c>
      <c r="AB30">
        <v>26</v>
      </c>
      <c r="AC30" s="56">
        <v>604083</v>
      </c>
    </row>
    <row r="31" spans="1:29" ht="15" thickBot="1" x14ac:dyDescent="0.35">
      <c r="A31" s="49" t="s">
        <v>60</v>
      </c>
      <c r="B31" s="44" t="s">
        <v>8</v>
      </c>
      <c r="C31" s="17"/>
      <c r="D31" s="17"/>
      <c r="E31" s="17"/>
      <c r="F31" s="17"/>
      <c r="G31" s="17"/>
      <c r="H31" s="20"/>
      <c r="I31" s="54">
        <f t="shared" si="5"/>
        <v>0</v>
      </c>
      <c r="L31" s="33"/>
      <c r="M31" s="34"/>
      <c r="N31" s="26" t="s">
        <v>8</v>
      </c>
      <c r="O31" s="26" t="s">
        <v>9</v>
      </c>
      <c r="P31" s="35" t="s">
        <v>10</v>
      </c>
      <c r="Q31" s="35" t="s">
        <v>45</v>
      </c>
      <c r="R31" s="29" t="s">
        <v>45</v>
      </c>
      <c r="S31" s="30" t="s">
        <v>46</v>
      </c>
      <c r="U31">
        <v>28</v>
      </c>
      <c r="V31" s="56">
        <v>616772</v>
      </c>
      <c r="W31">
        <v>10</v>
      </c>
      <c r="X31" t="s">
        <v>107</v>
      </c>
      <c r="AB31">
        <v>27</v>
      </c>
      <c r="AC31" s="56">
        <v>610603</v>
      </c>
    </row>
    <row r="32" spans="1:29" ht="15" thickBot="1" x14ac:dyDescent="0.35">
      <c r="A32" s="49" t="s">
        <v>64</v>
      </c>
      <c r="B32" s="45" t="s">
        <v>9</v>
      </c>
      <c r="C32" s="17"/>
      <c r="D32" s="17"/>
      <c r="E32" s="17"/>
      <c r="F32" s="17"/>
      <c r="G32" s="17"/>
      <c r="H32" s="20"/>
      <c r="I32" s="54">
        <f t="shared" si="5"/>
        <v>0</v>
      </c>
      <c r="L32" s="33"/>
      <c r="M32" s="34"/>
      <c r="N32" s="34"/>
      <c r="O32" s="34"/>
      <c r="P32" s="35" t="s">
        <v>11</v>
      </c>
      <c r="Q32" s="35" t="s">
        <v>45</v>
      </c>
      <c r="R32" s="29" t="s">
        <v>45</v>
      </c>
      <c r="S32" s="30" t="s">
        <v>46</v>
      </c>
      <c r="U32">
        <v>29</v>
      </c>
      <c r="V32" s="56">
        <v>622617</v>
      </c>
      <c r="W32">
        <v>10</v>
      </c>
      <c r="X32" t="s">
        <v>108</v>
      </c>
      <c r="AB32">
        <v>28</v>
      </c>
      <c r="AC32" s="56">
        <v>616772</v>
      </c>
    </row>
    <row r="33" spans="1:29" ht="15" thickBot="1" x14ac:dyDescent="0.35">
      <c r="A33" s="49" t="s">
        <v>61</v>
      </c>
      <c r="B33" s="44" t="s">
        <v>10</v>
      </c>
      <c r="C33" s="17">
        <f t="shared" ref="C33:G33" si="7">C12/10*1000</f>
        <v>0</v>
      </c>
      <c r="D33" s="17">
        <f t="shared" si="7"/>
        <v>0</v>
      </c>
      <c r="E33" s="17">
        <f t="shared" si="7"/>
        <v>200</v>
      </c>
      <c r="F33" s="17">
        <f t="shared" si="7"/>
        <v>0</v>
      </c>
      <c r="G33" s="17">
        <f t="shared" si="7"/>
        <v>0</v>
      </c>
      <c r="H33" s="20">
        <f t="shared" si="4"/>
        <v>200</v>
      </c>
      <c r="I33" s="54">
        <f t="shared" si="5"/>
        <v>1.680672268907563E-2</v>
      </c>
      <c r="L33" s="33"/>
      <c r="M33" s="34"/>
      <c r="N33" s="34"/>
      <c r="O33" s="34"/>
      <c r="P33" s="35" t="s">
        <v>55</v>
      </c>
      <c r="Q33" s="35" t="s">
        <v>45</v>
      </c>
      <c r="R33" s="29" t="s">
        <v>45</v>
      </c>
      <c r="S33" s="30" t="s">
        <v>46</v>
      </c>
      <c r="U33">
        <v>30</v>
      </c>
      <c r="V33" s="56">
        <v>628164</v>
      </c>
      <c r="W33">
        <v>10</v>
      </c>
      <c r="X33" t="s">
        <v>109</v>
      </c>
      <c r="AB33">
        <v>29</v>
      </c>
      <c r="AC33" s="56">
        <v>622617</v>
      </c>
    </row>
    <row r="34" spans="1:29" ht="15" thickBot="1" x14ac:dyDescent="0.35">
      <c r="A34" s="49" t="s">
        <v>61</v>
      </c>
      <c r="B34" s="44" t="s">
        <v>11</v>
      </c>
      <c r="C34" s="17">
        <f t="shared" ref="C34:G34" si="8">C13/10*1000</f>
        <v>0</v>
      </c>
      <c r="D34" s="17">
        <f t="shared" si="8"/>
        <v>0</v>
      </c>
      <c r="E34" s="17">
        <f t="shared" si="8"/>
        <v>0</v>
      </c>
      <c r="F34" s="17">
        <f t="shared" si="8"/>
        <v>0</v>
      </c>
      <c r="G34" s="17">
        <f t="shared" si="8"/>
        <v>100</v>
      </c>
      <c r="H34" s="20">
        <f t="shared" si="4"/>
        <v>100</v>
      </c>
      <c r="I34" s="54">
        <f t="shared" si="5"/>
        <v>8.4033613445378148E-3</v>
      </c>
      <c r="L34" s="31"/>
      <c r="M34" s="35"/>
      <c r="N34" s="26" t="s">
        <v>56</v>
      </c>
      <c r="O34" s="35" t="s">
        <v>45</v>
      </c>
      <c r="P34" s="35" t="s">
        <v>45</v>
      </c>
      <c r="Q34" s="35" t="s">
        <v>45</v>
      </c>
      <c r="R34" s="29" t="s">
        <v>45</v>
      </c>
      <c r="S34" s="30" t="s">
        <v>46</v>
      </c>
      <c r="U34">
        <v>31</v>
      </c>
      <c r="V34" s="56">
        <v>633435</v>
      </c>
      <c r="W34">
        <v>10</v>
      </c>
      <c r="X34" t="s">
        <v>110</v>
      </c>
      <c r="AB34">
        <v>30</v>
      </c>
      <c r="AC34" s="56">
        <v>628164</v>
      </c>
    </row>
    <row r="35" spans="1:29" ht="15" thickBot="1" x14ac:dyDescent="0.35">
      <c r="A35" s="49" t="s">
        <v>59</v>
      </c>
      <c r="B35" s="42" t="s">
        <v>12</v>
      </c>
      <c r="C35" s="17"/>
      <c r="D35" s="17"/>
      <c r="E35" s="17"/>
      <c r="F35" s="17"/>
      <c r="G35" s="17"/>
      <c r="H35" s="20"/>
      <c r="I35" s="54">
        <f t="shared" si="5"/>
        <v>0</v>
      </c>
      <c r="L35" s="24" t="s">
        <v>12</v>
      </c>
      <c r="M35" s="25" t="s">
        <v>57</v>
      </c>
      <c r="N35" s="26" t="s">
        <v>58</v>
      </c>
      <c r="O35" s="35" t="s">
        <v>45</v>
      </c>
      <c r="P35" s="35" t="s">
        <v>45</v>
      </c>
      <c r="Q35" s="35" t="s">
        <v>45</v>
      </c>
      <c r="R35" s="29" t="s">
        <v>45</v>
      </c>
      <c r="S35" s="30" t="s">
        <v>46</v>
      </c>
      <c r="U35">
        <v>32</v>
      </c>
      <c r="V35" s="56">
        <v>63845</v>
      </c>
      <c r="W35">
        <v>10</v>
      </c>
      <c r="X35" t="s">
        <v>111</v>
      </c>
      <c r="AB35">
        <v>31</v>
      </c>
      <c r="AC35" s="56">
        <v>633435</v>
      </c>
    </row>
    <row r="36" spans="1:29" ht="15" thickBot="1" x14ac:dyDescent="0.35">
      <c r="A36" s="57" t="s">
        <v>60</v>
      </c>
      <c r="B36" s="58" t="s">
        <v>13</v>
      </c>
      <c r="C36" s="59">
        <f t="shared" ref="C36:G36" si="9">C15/10*1000</f>
        <v>100</v>
      </c>
      <c r="D36" s="59">
        <f t="shared" si="9"/>
        <v>100</v>
      </c>
      <c r="E36" s="59">
        <f t="shared" si="9"/>
        <v>300</v>
      </c>
      <c r="F36" s="59">
        <f t="shared" si="9"/>
        <v>100</v>
      </c>
      <c r="G36" s="59">
        <f t="shared" si="9"/>
        <v>600</v>
      </c>
      <c r="H36" s="60">
        <f t="shared" si="4"/>
        <v>1200</v>
      </c>
      <c r="I36" s="54">
        <f t="shared" si="5"/>
        <v>0.10084033613445378</v>
      </c>
      <c r="L36" s="24" t="s">
        <v>4</v>
      </c>
      <c r="M36" s="29" t="s">
        <v>45</v>
      </c>
      <c r="N36" s="35" t="s">
        <v>45</v>
      </c>
      <c r="O36" s="35" t="s">
        <v>45</v>
      </c>
      <c r="P36" s="35" t="s">
        <v>45</v>
      </c>
      <c r="Q36" s="35" t="s">
        <v>45</v>
      </c>
      <c r="R36" s="29" t="s">
        <v>45</v>
      </c>
      <c r="S36" s="30" t="s">
        <v>46</v>
      </c>
      <c r="U36">
        <v>33</v>
      </c>
      <c r="V36" s="56">
        <v>643229</v>
      </c>
      <c r="W36">
        <v>10</v>
      </c>
      <c r="X36" t="s">
        <v>112</v>
      </c>
      <c r="AB36">
        <v>32</v>
      </c>
      <c r="AC36" s="56">
        <v>63845</v>
      </c>
    </row>
    <row r="37" spans="1:29" x14ac:dyDescent="0.3">
      <c r="A37" s="49" t="s">
        <v>59</v>
      </c>
      <c r="B37" s="42" t="s">
        <v>65</v>
      </c>
      <c r="C37" s="17"/>
      <c r="D37" s="17"/>
      <c r="E37" s="17"/>
      <c r="F37" s="17"/>
      <c r="G37" s="17"/>
      <c r="H37" s="20"/>
      <c r="I37" s="54">
        <f t="shared" si="5"/>
        <v>0</v>
      </c>
      <c r="U37">
        <v>34</v>
      </c>
      <c r="V37" s="56">
        <v>647788</v>
      </c>
      <c r="W37">
        <v>10</v>
      </c>
      <c r="X37" t="s">
        <v>113</v>
      </c>
      <c r="AB37">
        <v>33</v>
      </c>
      <c r="AC37" s="56">
        <v>643229</v>
      </c>
    </row>
    <row r="38" spans="1:29" x14ac:dyDescent="0.3">
      <c r="A38" s="49" t="s">
        <v>38</v>
      </c>
      <c r="B38" s="42" t="s">
        <v>66</v>
      </c>
      <c r="C38" s="17">
        <f t="shared" ref="C38:G38" si="10">C17/10*1000</f>
        <v>0</v>
      </c>
      <c r="D38" s="17">
        <f t="shared" si="10"/>
        <v>500</v>
      </c>
      <c r="E38" s="17">
        <f t="shared" si="10"/>
        <v>0</v>
      </c>
      <c r="F38" s="17">
        <f t="shared" si="10"/>
        <v>0</v>
      </c>
      <c r="G38" s="17">
        <f t="shared" si="10"/>
        <v>0</v>
      </c>
      <c r="H38" s="20">
        <f t="shared" si="4"/>
        <v>500</v>
      </c>
      <c r="I38" s="54">
        <f t="shared" si="5"/>
        <v>4.2016806722689079E-2</v>
      </c>
      <c r="U38">
        <v>35</v>
      </c>
      <c r="V38" s="56">
        <v>652145</v>
      </c>
      <c r="W38">
        <v>10</v>
      </c>
      <c r="X38" t="s">
        <v>114</v>
      </c>
      <c r="AB38">
        <v>34</v>
      </c>
      <c r="AC38" s="56">
        <v>647788</v>
      </c>
    </row>
    <row r="39" spans="1:29" x14ac:dyDescent="0.3">
      <c r="A39" s="49" t="s">
        <v>59</v>
      </c>
      <c r="B39" s="46" t="s">
        <v>199</v>
      </c>
      <c r="C39" s="17">
        <f t="shared" ref="C39:G39" si="11">C18/10*1000</f>
        <v>0</v>
      </c>
      <c r="D39" s="17">
        <f t="shared" si="11"/>
        <v>0</v>
      </c>
      <c r="E39" s="17">
        <f t="shared" si="11"/>
        <v>900</v>
      </c>
      <c r="F39" s="17">
        <f t="shared" si="11"/>
        <v>0</v>
      </c>
      <c r="G39" s="17">
        <f t="shared" si="11"/>
        <v>0</v>
      </c>
      <c r="H39" s="20">
        <f t="shared" si="4"/>
        <v>900</v>
      </c>
      <c r="I39" s="54">
        <f t="shared" si="5"/>
        <v>7.5630252100840331E-2</v>
      </c>
      <c r="U39">
        <v>36</v>
      </c>
      <c r="V39" s="56">
        <v>656312</v>
      </c>
      <c r="W39">
        <v>10</v>
      </c>
      <c r="X39" t="s">
        <v>115</v>
      </c>
      <c r="AB39">
        <v>35</v>
      </c>
      <c r="AC39" s="56">
        <v>652145</v>
      </c>
    </row>
    <row r="40" spans="1:29" x14ac:dyDescent="0.3">
      <c r="B40" s="48" t="s">
        <v>29</v>
      </c>
      <c r="C40" s="17">
        <f>SUM(C26:C39)</f>
        <v>1700</v>
      </c>
      <c r="D40" s="17">
        <f t="shared" ref="D40:G40" si="12">SUM(D26:D39)</f>
        <v>3000</v>
      </c>
      <c r="E40" s="17">
        <f t="shared" si="12"/>
        <v>2700</v>
      </c>
      <c r="F40" s="17">
        <f t="shared" si="12"/>
        <v>3300</v>
      </c>
      <c r="G40" s="17">
        <f t="shared" si="12"/>
        <v>1200</v>
      </c>
      <c r="H40" s="20">
        <f>SUM(H26:H39)</f>
        <v>11900</v>
      </c>
      <c r="I40" s="54">
        <f t="shared" si="5"/>
        <v>1</v>
      </c>
      <c r="U40">
        <v>37</v>
      </c>
      <c r="V40" s="56">
        <v>660305</v>
      </c>
      <c r="W40">
        <v>10</v>
      </c>
      <c r="X40" t="s">
        <v>116</v>
      </c>
      <c r="AB40">
        <v>36</v>
      </c>
      <c r="AC40" s="56">
        <v>656312</v>
      </c>
    </row>
    <row r="41" spans="1:29" x14ac:dyDescent="0.3">
      <c r="U41">
        <v>38</v>
      </c>
      <c r="V41" s="56">
        <v>664134</v>
      </c>
      <c r="W41">
        <v>10</v>
      </c>
      <c r="X41" t="s">
        <v>117</v>
      </c>
      <c r="AB41">
        <v>37</v>
      </c>
      <c r="AC41" s="56">
        <v>660305</v>
      </c>
    </row>
    <row r="42" spans="1:29" ht="15.6" x14ac:dyDescent="0.3">
      <c r="B42" s="47" t="s">
        <v>14</v>
      </c>
      <c r="C42" s="1" t="s">
        <v>15</v>
      </c>
      <c r="D42" s="1" t="s">
        <v>16</v>
      </c>
      <c r="E42" s="1" t="s">
        <v>17</v>
      </c>
      <c r="F42" s="1" t="s">
        <v>18</v>
      </c>
      <c r="G42" s="1" t="s">
        <v>19</v>
      </c>
      <c r="U42">
        <v>39</v>
      </c>
      <c r="V42" s="56">
        <v>667812</v>
      </c>
      <c r="W42">
        <v>10</v>
      </c>
      <c r="X42" t="s">
        <v>118</v>
      </c>
      <c r="AB42">
        <v>38</v>
      </c>
      <c r="AC42" s="56">
        <v>664134</v>
      </c>
    </row>
    <row r="43" spans="1:29" x14ac:dyDescent="0.3">
      <c r="A43" s="49" t="s">
        <v>59</v>
      </c>
      <c r="B43" s="42" t="s">
        <v>0</v>
      </c>
      <c r="C43" s="17">
        <f>IF(C2&gt;=1,1,0)</f>
        <v>0</v>
      </c>
      <c r="D43" s="17">
        <f>IF(D2&gt;=1,1,0)</f>
        <v>0</v>
      </c>
      <c r="E43" s="17">
        <f>IF(E2&gt;=1,1,0)</f>
        <v>0</v>
      </c>
      <c r="F43" s="17">
        <f>IF(F2&gt;=1,1,0)</f>
        <v>0</v>
      </c>
      <c r="G43" s="17">
        <f>IF(G2&gt;=1,1,0)</f>
        <v>0</v>
      </c>
      <c r="U43">
        <v>40</v>
      </c>
      <c r="V43" s="56">
        <v>671348</v>
      </c>
      <c r="W43">
        <v>10</v>
      </c>
      <c r="X43" t="s">
        <v>119</v>
      </c>
      <c r="AB43">
        <v>39</v>
      </c>
      <c r="AC43" s="56">
        <v>667812</v>
      </c>
    </row>
    <row r="44" spans="1:29" x14ac:dyDescent="0.3">
      <c r="A44" s="49" t="s">
        <v>60</v>
      </c>
      <c r="B44" s="43" t="s">
        <v>1</v>
      </c>
      <c r="C44" s="17">
        <f t="shared" ref="C44:G44" si="13">IF(C3&gt;=1,1,0)</f>
        <v>0</v>
      </c>
      <c r="D44" s="17">
        <f t="shared" si="13"/>
        <v>0</v>
      </c>
      <c r="E44" s="17">
        <f t="shared" si="13"/>
        <v>0</v>
      </c>
      <c r="F44" s="17">
        <f t="shared" si="13"/>
        <v>0</v>
      </c>
      <c r="G44" s="17">
        <f t="shared" si="13"/>
        <v>0</v>
      </c>
      <c r="U44">
        <v>41</v>
      </c>
      <c r="V44" s="56">
        <v>674752</v>
      </c>
      <c r="W44">
        <v>10</v>
      </c>
      <c r="X44" t="s">
        <v>120</v>
      </c>
      <c r="AB44">
        <v>40</v>
      </c>
      <c r="AC44" s="56">
        <v>671348</v>
      </c>
    </row>
    <row r="45" spans="1:29" x14ac:dyDescent="0.3">
      <c r="A45" s="49" t="s">
        <v>61</v>
      </c>
      <c r="B45" s="42" t="s">
        <v>2</v>
      </c>
      <c r="C45" s="17">
        <f t="shared" ref="C45:G45" si="14">IF(C4&gt;=1,1,0)</f>
        <v>0</v>
      </c>
      <c r="D45" s="17">
        <f t="shared" si="14"/>
        <v>0</v>
      </c>
      <c r="E45" s="17">
        <f t="shared" si="14"/>
        <v>0</v>
      </c>
      <c r="F45" s="17">
        <f t="shared" si="14"/>
        <v>0</v>
      </c>
      <c r="G45" s="17">
        <f t="shared" si="14"/>
        <v>0</v>
      </c>
      <c r="U45">
        <v>42</v>
      </c>
      <c r="V45" s="56">
        <v>678033</v>
      </c>
      <c r="W45">
        <v>10</v>
      </c>
      <c r="X45" t="s">
        <v>121</v>
      </c>
      <c r="AB45">
        <v>41</v>
      </c>
      <c r="AC45" s="56">
        <v>674752</v>
      </c>
    </row>
    <row r="46" spans="1:29" x14ac:dyDescent="0.3">
      <c r="A46" s="49" t="s">
        <v>62</v>
      </c>
      <c r="B46" s="42" t="s">
        <v>3</v>
      </c>
      <c r="C46" s="17">
        <f t="shared" ref="C46:G46" si="15">IF(C5&gt;=1,1,0)</f>
        <v>1</v>
      </c>
      <c r="D46" s="17">
        <f t="shared" si="15"/>
        <v>0</v>
      </c>
      <c r="E46" s="17">
        <f t="shared" si="15"/>
        <v>1</v>
      </c>
      <c r="F46" s="17">
        <f t="shared" si="15"/>
        <v>0</v>
      </c>
      <c r="G46" s="17">
        <f t="shared" si="15"/>
        <v>1</v>
      </c>
      <c r="U46">
        <v>43</v>
      </c>
      <c r="V46" s="56">
        <v>681199</v>
      </c>
      <c r="W46">
        <v>10</v>
      </c>
      <c r="X46" t="s">
        <v>122</v>
      </c>
      <c r="AB46">
        <v>42</v>
      </c>
      <c r="AC46" s="56">
        <v>678033</v>
      </c>
    </row>
    <row r="47" spans="1:29" x14ac:dyDescent="0.3">
      <c r="A47" s="49" t="s">
        <v>59</v>
      </c>
      <c r="B47" s="42" t="s">
        <v>4</v>
      </c>
      <c r="C47" s="17">
        <f t="shared" ref="C47:G47" si="16">IF(C6&gt;=1,1,0)</f>
        <v>1</v>
      </c>
      <c r="D47" s="17">
        <f t="shared" si="16"/>
        <v>1</v>
      </c>
      <c r="E47" s="17">
        <f t="shared" si="16"/>
        <v>1</v>
      </c>
      <c r="F47" s="17">
        <f t="shared" si="16"/>
        <v>1</v>
      </c>
      <c r="G47" s="17">
        <f t="shared" si="16"/>
        <v>1</v>
      </c>
      <c r="U47">
        <v>44</v>
      </c>
      <c r="V47" s="56">
        <v>684257</v>
      </c>
      <c r="W47">
        <v>10</v>
      </c>
      <c r="X47" t="s">
        <v>123</v>
      </c>
      <c r="AB47">
        <v>43</v>
      </c>
      <c r="AC47" s="56">
        <v>681199</v>
      </c>
    </row>
    <row r="48" spans="1:29" x14ac:dyDescent="0.3">
      <c r="A48" s="49" t="s">
        <v>63</v>
      </c>
      <c r="B48" s="44" t="s">
        <v>5</v>
      </c>
      <c r="C48" s="17">
        <f t="shared" ref="C48:G48" si="17">IF(C7&gt;=1,1,0)</f>
        <v>0</v>
      </c>
      <c r="D48" s="17">
        <f t="shared" si="17"/>
        <v>0</v>
      </c>
      <c r="E48" s="17">
        <f t="shared" si="17"/>
        <v>0</v>
      </c>
      <c r="F48" s="17">
        <f t="shared" si="17"/>
        <v>0</v>
      </c>
      <c r="G48" s="17">
        <f t="shared" si="17"/>
        <v>0</v>
      </c>
      <c r="U48">
        <v>45</v>
      </c>
      <c r="V48" s="56">
        <v>687215</v>
      </c>
      <c r="W48">
        <v>10</v>
      </c>
      <c r="X48" t="s">
        <v>124</v>
      </c>
      <c r="AB48">
        <v>44</v>
      </c>
      <c r="AC48" s="56">
        <v>684257</v>
      </c>
    </row>
    <row r="49" spans="1:29" x14ac:dyDescent="0.3">
      <c r="A49" s="49" t="s">
        <v>60</v>
      </c>
      <c r="B49" s="43" t="s">
        <v>6</v>
      </c>
      <c r="C49" s="17">
        <f t="shared" ref="C49:G49" si="18">IF(C8&gt;=1,1,0)</f>
        <v>0</v>
      </c>
      <c r="D49" s="17">
        <f t="shared" si="18"/>
        <v>0</v>
      </c>
      <c r="E49" s="17">
        <f t="shared" si="18"/>
        <v>0</v>
      </c>
      <c r="F49" s="17">
        <f t="shared" si="18"/>
        <v>0</v>
      </c>
      <c r="G49" s="17">
        <f t="shared" si="18"/>
        <v>0</v>
      </c>
      <c r="U49">
        <v>46</v>
      </c>
      <c r="V49" s="56">
        <v>690078</v>
      </c>
      <c r="W49">
        <v>10</v>
      </c>
      <c r="X49" t="s">
        <v>125</v>
      </c>
      <c r="AB49">
        <v>45</v>
      </c>
      <c r="AC49" s="56">
        <v>687215</v>
      </c>
    </row>
    <row r="50" spans="1:29" x14ac:dyDescent="0.3">
      <c r="A50" s="49" t="s">
        <v>61</v>
      </c>
      <c r="B50" s="45" t="s">
        <v>7</v>
      </c>
      <c r="C50" s="17">
        <f t="shared" ref="C50:G50" si="19">IF(C9&gt;=1,1,0)</f>
        <v>1</v>
      </c>
      <c r="D50" s="17">
        <f t="shared" si="19"/>
        <v>1</v>
      </c>
      <c r="E50" s="17">
        <f t="shared" si="19"/>
        <v>1</v>
      </c>
      <c r="F50" s="17">
        <f t="shared" si="19"/>
        <v>0</v>
      </c>
      <c r="G50" s="17">
        <f t="shared" si="19"/>
        <v>0</v>
      </c>
      <c r="U50">
        <v>47</v>
      </c>
      <c r="V50" s="56">
        <v>692854</v>
      </c>
      <c r="W50">
        <v>10</v>
      </c>
      <c r="X50" t="s">
        <v>126</v>
      </c>
      <c r="AB50">
        <v>46</v>
      </c>
      <c r="AC50" s="56">
        <v>690078</v>
      </c>
    </row>
    <row r="51" spans="1:29" x14ac:dyDescent="0.3">
      <c r="A51" s="49" t="s">
        <v>60</v>
      </c>
      <c r="B51" s="44" t="s">
        <v>8</v>
      </c>
      <c r="C51" s="17">
        <f t="shared" ref="C51:G51" si="20">IF(C10&gt;=1,1,0)</f>
        <v>0</v>
      </c>
      <c r="D51" s="17">
        <f t="shared" si="20"/>
        <v>0</v>
      </c>
      <c r="E51" s="17">
        <f t="shared" si="20"/>
        <v>0</v>
      </c>
      <c r="F51" s="17">
        <f t="shared" si="20"/>
        <v>0</v>
      </c>
      <c r="G51" s="17">
        <f t="shared" si="20"/>
        <v>0</v>
      </c>
      <c r="U51">
        <v>48</v>
      </c>
      <c r="V51" s="56">
        <v>695546</v>
      </c>
      <c r="W51">
        <v>10</v>
      </c>
      <c r="X51" t="s">
        <v>127</v>
      </c>
      <c r="AB51">
        <v>47</v>
      </c>
      <c r="AC51" s="56">
        <v>692854</v>
      </c>
    </row>
    <row r="52" spans="1:29" x14ac:dyDescent="0.3">
      <c r="A52" s="49" t="s">
        <v>64</v>
      </c>
      <c r="B52" s="45" t="s">
        <v>9</v>
      </c>
      <c r="C52" s="17">
        <f t="shared" ref="C52:G52" si="21">IF(C11&gt;=1,1,0)</f>
        <v>0</v>
      </c>
      <c r="D52" s="17">
        <f t="shared" si="21"/>
        <v>0</v>
      </c>
      <c r="E52" s="17">
        <f t="shared" si="21"/>
        <v>0</v>
      </c>
      <c r="F52" s="17">
        <f t="shared" si="21"/>
        <v>0</v>
      </c>
      <c r="G52" s="17">
        <f t="shared" si="21"/>
        <v>0</v>
      </c>
      <c r="U52">
        <v>49</v>
      </c>
      <c r="V52" s="56">
        <v>69816</v>
      </c>
      <c r="W52">
        <v>10</v>
      </c>
      <c r="X52" t="s">
        <v>128</v>
      </c>
      <c r="AB52">
        <v>48</v>
      </c>
      <c r="AC52" s="56">
        <v>695546</v>
      </c>
    </row>
    <row r="53" spans="1:29" x14ac:dyDescent="0.3">
      <c r="A53" s="49" t="s">
        <v>61</v>
      </c>
      <c r="B53" s="44" t="s">
        <v>10</v>
      </c>
      <c r="C53" s="17">
        <f t="shared" ref="C53:G53" si="22">IF(C12&gt;=1,1,0)</f>
        <v>0</v>
      </c>
      <c r="D53" s="17">
        <f t="shared" si="22"/>
        <v>0</v>
      </c>
      <c r="E53" s="17">
        <f t="shared" si="22"/>
        <v>1</v>
      </c>
      <c r="F53" s="17">
        <f t="shared" si="22"/>
        <v>0</v>
      </c>
      <c r="G53" s="17">
        <f t="shared" si="22"/>
        <v>0</v>
      </c>
      <c r="U53">
        <v>50</v>
      </c>
      <c r="V53" s="56">
        <v>700701</v>
      </c>
      <c r="W53">
        <v>10</v>
      </c>
      <c r="X53" t="s">
        <v>129</v>
      </c>
      <c r="AB53">
        <v>49</v>
      </c>
      <c r="AC53" s="56">
        <v>69816</v>
      </c>
    </row>
    <row r="54" spans="1:29" x14ac:dyDescent="0.3">
      <c r="A54" s="49" t="s">
        <v>61</v>
      </c>
      <c r="B54" s="44" t="s">
        <v>11</v>
      </c>
      <c r="C54" s="17">
        <f t="shared" ref="C54:G54" si="23">IF(C13&gt;=1,1,0)</f>
        <v>0</v>
      </c>
      <c r="D54" s="17">
        <f t="shared" si="23"/>
        <v>0</v>
      </c>
      <c r="E54" s="17">
        <f t="shared" si="23"/>
        <v>0</v>
      </c>
      <c r="F54" s="17">
        <f t="shared" si="23"/>
        <v>0</v>
      </c>
      <c r="G54" s="17">
        <f t="shared" si="23"/>
        <v>1</v>
      </c>
      <c r="U54">
        <v>51</v>
      </c>
      <c r="V54" s="56">
        <v>703173</v>
      </c>
      <c r="W54">
        <v>10</v>
      </c>
      <c r="X54" t="s">
        <v>130</v>
      </c>
      <c r="AB54">
        <v>50</v>
      </c>
      <c r="AC54" s="56">
        <v>700701</v>
      </c>
    </row>
    <row r="55" spans="1:29" x14ac:dyDescent="0.3">
      <c r="A55" s="49" t="s">
        <v>59</v>
      </c>
      <c r="B55" s="42" t="s">
        <v>12</v>
      </c>
      <c r="C55" s="17">
        <f t="shared" ref="C55:G55" si="24">IF(C14&gt;=1,1,0)</f>
        <v>0</v>
      </c>
      <c r="D55" s="17">
        <f t="shared" si="24"/>
        <v>0</v>
      </c>
      <c r="E55" s="17">
        <f t="shared" si="24"/>
        <v>0</v>
      </c>
      <c r="F55" s="17">
        <f t="shared" si="24"/>
        <v>0</v>
      </c>
      <c r="G55" s="17">
        <f t="shared" si="24"/>
        <v>0</v>
      </c>
      <c r="U55">
        <v>52</v>
      </c>
      <c r="V55" s="56">
        <v>705579</v>
      </c>
      <c r="W55">
        <v>10</v>
      </c>
      <c r="X55" t="s">
        <v>131</v>
      </c>
      <c r="AB55">
        <v>51</v>
      </c>
      <c r="AC55" s="56">
        <v>703173</v>
      </c>
    </row>
    <row r="56" spans="1:29" x14ac:dyDescent="0.3">
      <c r="A56" s="49" t="s">
        <v>60</v>
      </c>
      <c r="B56" s="42" t="s">
        <v>13</v>
      </c>
      <c r="C56" s="17">
        <f t="shared" ref="C56:G56" si="25">IF(C15&gt;=1,1,0)</f>
        <v>1</v>
      </c>
      <c r="D56" s="17">
        <f t="shared" si="25"/>
        <v>1</v>
      </c>
      <c r="E56" s="17">
        <f t="shared" si="25"/>
        <v>1</v>
      </c>
      <c r="F56" s="17">
        <f t="shared" si="25"/>
        <v>1</v>
      </c>
      <c r="G56" s="17">
        <f t="shared" si="25"/>
        <v>1</v>
      </c>
      <c r="U56">
        <v>53</v>
      </c>
      <c r="V56" s="56">
        <v>707925</v>
      </c>
      <c r="W56">
        <v>10</v>
      </c>
      <c r="X56" t="s">
        <v>132</v>
      </c>
      <c r="AB56">
        <v>52</v>
      </c>
      <c r="AC56" s="56">
        <v>705579</v>
      </c>
    </row>
    <row r="57" spans="1:29" x14ac:dyDescent="0.3">
      <c r="A57" s="49" t="s">
        <v>59</v>
      </c>
      <c r="B57" s="42" t="s">
        <v>65</v>
      </c>
      <c r="C57" s="17">
        <f t="shared" ref="C57:G57" si="26">IF(C16&gt;=1,1,0)</f>
        <v>0</v>
      </c>
      <c r="D57" s="17">
        <f t="shared" si="26"/>
        <v>0</v>
      </c>
      <c r="E57" s="17">
        <f t="shared" si="26"/>
        <v>0</v>
      </c>
      <c r="F57" s="17">
        <f t="shared" si="26"/>
        <v>0</v>
      </c>
      <c r="G57" s="17">
        <f t="shared" si="26"/>
        <v>0</v>
      </c>
      <c r="U57">
        <v>54</v>
      </c>
      <c r="V57" s="56">
        <v>710212</v>
      </c>
      <c r="W57">
        <v>10</v>
      </c>
      <c r="X57" t="s">
        <v>133</v>
      </c>
      <c r="AB57">
        <v>53</v>
      </c>
      <c r="AC57" s="56">
        <v>707925</v>
      </c>
    </row>
    <row r="58" spans="1:29" x14ac:dyDescent="0.3">
      <c r="A58" s="49" t="s">
        <v>38</v>
      </c>
      <c r="B58" s="42" t="s">
        <v>66</v>
      </c>
      <c r="C58" s="17">
        <f t="shared" ref="C58:G58" si="27">IF(C17&gt;=1,1,0)</f>
        <v>0</v>
      </c>
      <c r="D58" s="17">
        <f t="shared" si="27"/>
        <v>1</v>
      </c>
      <c r="E58" s="17">
        <f t="shared" si="27"/>
        <v>0</v>
      </c>
      <c r="F58" s="17">
        <f t="shared" si="27"/>
        <v>0</v>
      </c>
      <c r="G58" s="17">
        <f t="shared" si="27"/>
        <v>0</v>
      </c>
      <c r="U58">
        <v>55</v>
      </c>
      <c r="V58" s="56">
        <v>712445</v>
      </c>
      <c r="W58">
        <v>10</v>
      </c>
      <c r="X58" t="s">
        <v>134</v>
      </c>
      <c r="AB58">
        <v>54</v>
      </c>
      <c r="AC58" s="56">
        <v>710212</v>
      </c>
    </row>
    <row r="59" spans="1:29" x14ac:dyDescent="0.3">
      <c r="A59" s="49" t="s">
        <v>59</v>
      </c>
      <c r="B59" s="46" t="s">
        <v>20</v>
      </c>
      <c r="C59" s="17">
        <f t="shared" ref="C59:G59" si="28">IF(C18&gt;=1,1,0)</f>
        <v>0</v>
      </c>
      <c r="D59" s="17">
        <f t="shared" si="28"/>
        <v>0</v>
      </c>
      <c r="E59" s="17">
        <f t="shared" si="28"/>
        <v>1</v>
      </c>
      <c r="F59" s="17">
        <f t="shared" si="28"/>
        <v>0</v>
      </c>
      <c r="G59" s="17">
        <f t="shared" si="28"/>
        <v>0</v>
      </c>
      <c r="U59">
        <v>56</v>
      </c>
      <c r="V59" s="56">
        <v>714626</v>
      </c>
      <c r="W59">
        <v>10</v>
      </c>
      <c r="X59" t="s">
        <v>135</v>
      </c>
      <c r="AB59">
        <v>55</v>
      </c>
      <c r="AC59" s="56">
        <v>712445</v>
      </c>
    </row>
    <row r="60" spans="1:29" x14ac:dyDescent="0.3">
      <c r="C60" s="20">
        <f>SUM(C43:C59)</f>
        <v>4</v>
      </c>
      <c r="D60" s="20">
        <f t="shared" ref="D60:G60" si="29">SUM(D43:D59)</f>
        <v>4</v>
      </c>
      <c r="E60" s="20">
        <f t="shared" si="29"/>
        <v>6</v>
      </c>
      <c r="F60" s="20">
        <f t="shared" si="29"/>
        <v>2</v>
      </c>
      <c r="G60" s="20">
        <f t="shared" si="29"/>
        <v>4</v>
      </c>
      <c r="K60">
        <f>6/7</f>
        <v>0.8571428571428571</v>
      </c>
      <c r="U60">
        <v>57</v>
      </c>
      <c r="V60" s="56">
        <v>716758</v>
      </c>
      <c r="W60">
        <v>10</v>
      </c>
      <c r="X60" t="s">
        <v>136</v>
      </c>
      <c r="AB60">
        <v>56</v>
      </c>
      <c r="AC60" s="56">
        <v>714626</v>
      </c>
    </row>
    <row r="61" spans="1:29" ht="15.6" x14ac:dyDescent="0.3">
      <c r="C61" s="1" t="s">
        <v>15</v>
      </c>
      <c r="D61" s="1" t="s">
        <v>16</v>
      </c>
      <c r="E61" s="1" t="s">
        <v>17</v>
      </c>
      <c r="F61" s="1" t="s">
        <v>18</v>
      </c>
      <c r="G61" s="1" t="s">
        <v>19</v>
      </c>
      <c r="U61">
        <v>58</v>
      </c>
      <c r="V61" s="56">
        <v>718844</v>
      </c>
      <c r="W61">
        <v>10</v>
      </c>
      <c r="X61" t="s">
        <v>137</v>
      </c>
      <c r="AB61">
        <v>57</v>
      </c>
      <c r="AC61" s="56">
        <v>716758</v>
      </c>
    </row>
    <row r="62" spans="1:29" x14ac:dyDescent="0.3">
      <c r="B62" s="42" t="s">
        <v>3</v>
      </c>
      <c r="C62" s="17">
        <v>1</v>
      </c>
      <c r="D62" s="17">
        <v>0</v>
      </c>
      <c r="E62" s="17">
        <v>1</v>
      </c>
      <c r="F62" s="17">
        <v>0</v>
      </c>
      <c r="G62" s="17">
        <v>1</v>
      </c>
      <c r="U62">
        <v>59</v>
      </c>
      <c r="V62" s="56">
        <v>720885</v>
      </c>
      <c r="W62">
        <v>10</v>
      </c>
      <c r="X62" t="s">
        <v>138</v>
      </c>
      <c r="AB62">
        <v>58</v>
      </c>
      <c r="AC62" s="56">
        <v>718844</v>
      </c>
    </row>
    <row r="63" spans="1:29" x14ac:dyDescent="0.3">
      <c r="B63" s="42" t="s">
        <v>4</v>
      </c>
      <c r="C63" s="17">
        <v>1</v>
      </c>
      <c r="D63" s="17">
        <v>1</v>
      </c>
      <c r="E63" s="17">
        <v>1</v>
      </c>
      <c r="F63" s="17">
        <v>1</v>
      </c>
      <c r="G63" s="17">
        <v>1</v>
      </c>
      <c r="U63">
        <v>60</v>
      </c>
      <c r="V63" s="56">
        <v>722885</v>
      </c>
      <c r="W63">
        <v>10</v>
      </c>
      <c r="X63" t="s">
        <v>139</v>
      </c>
      <c r="AB63">
        <v>59</v>
      </c>
      <c r="AC63" s="56">
        <v>720885</v>
      </c>
    </row>
    <row r="64" spans="1:29" x14ac:dyDescent="0.3">
      <c r="B64" s="45" t="s">
        <v>7</v>
      </c>
      <c r="C64" s="17">
        <v>1</v>
      </c>
      <c r="D64" s="17">
        <v>1</v>
      </c>
      <c r="E64" s="17">
        <v>1</v>
      </c>
      <c r="F64" s="17">
        <v>0</v>
      </c>
      <c r="G64" s="17">
        <v>0</v>
      </c>
      <c r="U64">
        <v>61</v>
      </c>
      <c r="V64" s="56">
        <v>724844</v>
      </c>
      <c r="W64">
        <v>10</v>
      </c>
      <c r="X64" t="s">
        <v>140</v>
      </c>
      <c r="AB64">
        <v>60</v>
      </c>
      <c r="AC64" s="56">
        <v>722885</v>
      </c>
    </row>
    <row r="65" spans="2:29" x14ac:dyDescent="0.3">
      <c r="B65" s="44" t="s">
        <v>10</v>
      </c>
      <c r="C65" s="17">
        <v>0</v>
      </c>
      <c r="D65" s="17">
        <v>0</v>
      </c>
      <c r="E65" s="17">
        <v>1</v>
      </c>
      <c r="F65" s="17">
        <v>0</v>
      </c>
      <c r="G65" s="17">
        <v>0</v>
      </c>
      <c r="I65">
        <v>4</v>
      </c>
      <c r="U65">
        <v>62</v>
      </c>
      <c r="V65" s="56">
        <v>726765</v>
      </c>
      <c r="W65">
        <v>10</v>
      </c>
      <c r="X65" t="s">
        <v>141</v>
      </c>
      <c r="AB65">
        <v>61</v>
      </c>
      <c r="AC65" s="56">
        <v>724844</v>
      </c>
    </row>
    <row r="66" spans="2:29" x14ac:dyDescent="0.3">
      <c r="B66" s="42" t="s">
        <v>13</v>
      </c>
      <c r="C66" s="17">
        <v>1</v>
      </c>
      <c r="D66" s="17">
        <v>1</v>
      </c>
      <c r="E66" s="17">
        <v>1</v>
      </c>
      <c r="F66" s="17">
        <v>1</v>
      </c>
      <c r="G66" s="17">
        <v>1</v>
      </c>
      <c r="I66">
        <v>4</v>
      </c>
      <c r="U66">
        <v>63</v>
      </c>
      <c r="V66" s="56">
        <v>72865</v>
      </c>
      <c r="W66">
        <v>10</v>
      </c>
      <c r="X66" t="s">
        <v>142</v>
      </c>
      <c r="AB66">
        <v>62</v>
      </c>
      <c r="AC66" s="56">
        <v>726765</v>
      </c>
    </row>
    <row r="67" spans="2:29" x14ac:dyDescent="0.3">
      <c r="B67" s="42" t="s">
        <v>66</v>
      </c>
      <c r="C67" s="17">
        <v>0</v>
      </c>
      <c r="D67" s="17">
        <v>1</v>
      </c>
      <c r="E67" s="17">
        <v>0</v>
      </c>
      <c r="F67" s="17">
        <v>0</v>
      </c>
      <c r="G67" s="17">
        <v>0</v>
      </c>
      <c r="I67">
        <v>6</v>
      </c>
      <c r="U67">
        <v>64</v>
      </c>
      <c r="V67" s="56">
        <v>7305</v>
      </c>
      <c r="W67">
        <v>10</v>
      </c>
      <c r="X67" t="s">
        <v>143</v>
      </c>
      <c r="AB67">
        <v>63</v>
      </c>
      <c r="AC67" s="56">
        <v>72865</v>
      </c>
    </row>
    <row r="68" spans="2:29" x14ac:dyDescent="0.3">
      <c r="B68" s="46" t="s">
        <v>20</v>
      </c>
      <c r="C68" s="17">
        <v>0</v>
      </c>
      <c r="D68" s="17">
        <v>0</v>
      </c>
      <c r="E68" s="17">
        <v>1</v>
      </c>
      <c r="F68" s="17">
        <v>0</v>
      </c>
      <c r="G68" s="17">
        <v>0</v>
      </c>
      <c r="I68">
        <v>2</v>
      </c>
      <c r="U68">
        <v>65</v>
      </c>
      <c r="V68" s="56">
        <v>732317</v>
      </c>
      <c r="W68">
        <v>10</v>
      </c>
      <c r="X68" t="s">
        <v>144</v>
      </c>
      <c r="AB68">
        <v>64</v>
      </c>
      <c r="AC68" s="56">
        <v>7305</v>
      </c>
    </row>
    <row r="69" spans="2:29" x14ac:dyDescent="0.3">
      <c r="I69">
        <v>4</v>
      </c>
      <c r="U69">
        <v>66</v>
      </c>
      <c r="V69" s="56">
        <v>734102</v>
      </c>
      <c r="W69">
        <v>10</v>
      </c>
      <c r="X69" t="s">
        <v>145</v>
      </c>
      <c r="AB69">
        <v>65</v>
      </c>
      <c r="AC69" s="56">
        <v>732317</v>
      </c>
    </row>
    <row r="70" spans="2:29" x14ac:dyDescent="0.3">
      <c r="U70">
        <v>67</v>
      </c>
      <c r="V70" s="56">
        <v>735857</v>
      </c>
      <c r="W70">
        <v>10</v>
      </c>
      <c r="X70" t="s">
        <v>146</v>
      </c>
      <c r="AB70">
        <v>66</v>
      </c>
      <c r="AC70" s="56">
        <v>734102</v>
      </c>
    </row>
    <row r="71" spans="2:29" x14ac:dyDescent="0.3">
      <c r="U71">
        <v>68</v>
      </c>
      <c r="V71" s="56">
        <v>737583</v>
      </c>
      <c r="W71">
        <v>10</v>
      </c>
      <c r="X71" t="s">
        <v>147</v>
      </c>
      <c r="AB71">
        <v>67</v>
      </c>
      <c r="AC71" s="56">
        <v>735857</v>
      </c>
    </row>
    <row r="72" spans="2:29" x14ac:dyDescent="0.3">
      <c r="E72" s="55">
        <v>1700</v>
      </c>
      <c r="U72">
        <v>69</v>
      </c>
      <c r="V72" s="56">
        <v>73928</v>
      </c>
      <c r="W72">
        <v>10</v>
      </c>
      <c r="X72" t="s">
        <v>148</v>
      </c>
      <c r="AB72">
        <v>68</v>
      </c>
      <c r="AC72" s="56">
        <v>737583</v>
      </c>
    </row>
    <row r="73" spans="2:29" x14ac:dyDescent="0.3">
      <c r="E73" s="55">
        <v>3000</v>
      </c>
      <c r="U73">
        <v>70</v>
      </c>
      <c r="V73" s="56">
        <v>74095</v>
      </c>
      <c r="W73">
        <v>10</v>
      </c>
      <c r="X73" t="s">
        <v>149</v>
      </c>
      <c r="AB73">
        <v>69</v>
      </c>
      <c r="AC73" s="56">
        <v>73928</v>
      </c>
    </row>
    <row r="74" spans="2:29" x14ac:dyDescent="0.3">
      <c r="E74" s="55">
        <v>2700</v>
      </c>
      <c r="U74">
        <v>71</v>
      </c>
      <c r="V74" s="56">
        <v>742594</v>
      </c>
      <c r="W74">
        <v>10</v>
      </c>
      <c r="X74" t="s">
        <v>150</v>
      </c>
      <c r="AB74">
        <v>70</v>
      </c>
      <c r="AC74" s="56">
        <v>74095</v>
      </c>
    </row>
    <row r="75" spans="2:29" x14ac:dyDescent="0.3">
      <c r="E75" s="55">
        <v>3300</v>
      </c>
      <c r="U75">
        <v>72</v>
      </c>
      <c r="V75" s="56">
        <v>744213</v>
      </c>
      <c r="W75">
        <v>10</v>
      </c>
      <c r="X75" t="s">
        <v>151</v>
      </c>
      <c r="AB75">
        <v>71</v>
      </c>
      <c r="AC75" s="56">
        <v>742594</v>
      </c>
    </row>
    <row r="76" spans="2:29" x14ac:dyDescent="0.3">
      <c r="E76" s="55">
        <v>1200</v>
      </c>
      <c r="U76">
        <v>73</v>
      </c>
      <c r="V76" s="56">
        <v>745807</v>
      </c>
      <c r="W76">
        <v>10</v>
      </c>
      <c r="X76" t="s">
        <v>152</v>
      </c>
      <c r="AB76">
        <v>72</v>
      </c>
      <c r="AC76" s="56">
        <v>744213</v>
      </c>
    </row>
    <row r="77" spans="2:29" x14ac:dyDescent="0.3">
      <c r="C77" s="42" t="s">
        <v>3</v>
      </c>
      <c r="D77" s="42" t="s">
        <v>4</v>
      </c>
      <c r="E77" s="45" t="s">
        <v>7</v>
      </c>
      <c r="F77" s="44" t="s">
        <v>10</v>
      </c>
      <c r="G77" s="42" t="s">
        <v>13</v>
      </c>
      <c r="H77" s="42" t="s">
        <v>66</v>
      </c>
      <c r="I77" s="46" t="s">
        <v>20</v>
      </c>
      <c r="U77">
        <v>74</v>
      </c>
      <c r="V77" s="56">
        <v>747378</v>
      </c>
      <c r="W77">
        <v>10</v>
      </c>
      <c r="X77" t="s">
        <v>153</v>
      </c>
      <c r="AB77">
        <v>73</v>
      </c>
      <c r="AC77" s="56">
        <v>745807</v>
      </c>
    </row>
    <row r="78" spans="2:29" ht="15.6" x14ac:dyDescent="0.3">
      <c r="B78" s="1" t="s">
        <v>15</v>
      </c>
      <c r="C78" s="17">
        <v>1</v>
      </c>
      <c r="D78" s="17">
        <v>1</v>
      </c>
      <c r="E78" s="17">
        <v>1</v>
      </c>
      <c r="F78" s="17">
        <v>0</v>
      </c>
      <c r="G78" s="17">
        <v>1</v>
      </c>
      <c r="H78" s="17">
        <v>0</v>
      </c>
      <c r="I78" s="17">
        <v>0</v>
      </c>
      <c r="U78">
        <v>75</v>
      </c>
      <c r="V78" s="56">
        <v>748927</v>
      </c>
      <c r="W78">
        <v>10</v>
      </c>
      <c r="X78" t="s">
        <v>154</v>
      </c>
      <c r="AB78">
        <v>74</v>
      </c>
      <c r="AC78" s="56">
        <v>747378</v>
      </c>
    </row>
    <row r="79" spans="2:29" ht="15.6" x14ac:dyDescent="0.3">
      <c r="B79" s="1" t="s">
        <v>16</v>
      </c>
      <c r="C79" s="17">
        <v>0</v>
      </c>
      <c r="D79" s="17">
        <v>1</v>
      </c>
      <c r="E79" s="17">
        <v>1</v>
      </c>
      <c r="F79" s="17">
        <v>0</v>
      </c>
      <c r="G79" s="17">
        <v>1</v>
      </c>
      <c r="H79" s="17">
        <v>1</v>
      </c>
      <c r="I79" s="17">
        <v>0</v>
      </c>
      <c r="U79">
        <v>76</v>
      </c>
      <c r="V79" s="56">
        <v>750453</v>
      </c>
      <c r="W79">
        <v>10</v>
      </c>
      <c r="X79" t="s">
        <v>155</v>
      </c>
      <c r="AB79">
        <v>75</v>
      </c>
      <c r="AC79" s="56">
        <v>748927</v>
      </c>
    </row>
    <row r="80" spans="2:29" ht="15.6" x14ac:dyDescent="0.3">
      <c r="B80" s="1" t="s">
        <v>17</v>
      </c>
      <c r="C80" s="17">
        <v>1</v>
      </c>
      <c r="D80" s="17">
        <v>1</v>
      </c>
      <c r="E80" s="17">
        <v>1</v>
      </c>
      <c r="F80" s="17">
        <v>1</v>
      </c>
      <c r="G80" s="17">
        <v>1</v>
      </c>
      <c r="H80" s="17">
        <v>0</v>
      </c>
      <c r="I80" s="17">
        <v>1</v>
      </c>
      <c r="U80">
        <v>77</v>
      </c>
      <c r="V80" s="56">
        <v>751957</v>
      </c>
      <c r="W80">
        <v>10</v>
      </c>
      <c r="X80" t="s">
        <v>156</v>
      </c>
      <c r="AB80">
        <v>76</v>
      </c>
      <c r="AC80" s="56">
        <v>750453</v>
      </c>
    </row>
    <row r="81" spans="2:29" ht="15.6" x14ac:dyDescent="0.3">
      <c r="B81" s="1" t="s">
        <v>18</v>
      </c>
      <c r="C81" s="17">
        <v>0</v>
      </c>
      <c r="D81" s="17">
        <v>1</v>
      </c>
      <c r="E81" s="17">
        <v>0</v>
      </c>
      <c r="F81" s="17">
        <v>0</v>
      </c>
      <c r="G81" s="17">
        <v>1</v>
      </c>
      <c r="H81" s="17">
        <v>0</v>
      </c>
      <c r="I81" s="17">
        <v>0</v>
      </c>
      <c r="U81">
        <v>78</v>
      </c>
      <c r="V81" s="56">
        <v>753441</v>
      </c>
      <c r="W81">
        <v>10</v>
      </c>
      <c r="X81" t="s">
        <v>157</v>
      </c>
      <c r="AB81">
        <v>77</v>
      </c>
      <c r="AC81" s="56">
        <v>751957</v>
      </c>
    </row>
    <row r="82" spans="2:29" ht="15.6" x14ac:dyDescent="0.3">
      <c r="B82" s="1" t="s">
        <v>19</v>
      </c>
      <c r="C82" s="17">
        <v>1</v>
      </c>
      <c r="D82" s="17">
        <v>1</v>
      </c>
      <c r="E82" s="17">
        <v>0</v>
      </c>
      <c r="F82" s="17">
        <v>0</v>
      </c>
      <c r="G82" s="17">
        <v>1</v>
      </c>
      <c r="H82" s="17">
        <v>0</v>
      </c>
      <c r="I82" s="17">
        <v>0</v>
      </c>
      <c r="U82">
        <v>79</v>
      </c>
      <c r="V82" s="56">
        <v>754904</v>
      </c>
      <c r="W82">
        <v>10</v>
      </c>
      <c r="X82" t="s">
        <v>158</v>
      </c>
      <c r="AB82">
        <v>78</v>
      </c>
      <c r="AC82" s="56">
        <v>753441</v>
      </c>
    </row>
    <row r="83" spans="2:29" x14ac:dyDescent="0.3">
      <c r="U83">
        <v>80</v>
      </c>
      <c r="V83" s="56">
        <v>756348</v>
      </c>
      <c r="W83">
        <v>10</v>
      </c>
      <c r="X83" t="s">
        <v>159</v>
      </c>
      <c r="AB83">
        <v>79</v>
      </c>
      <c r="AC83" s="56">
        <v>754904</v>
      </c>
    </row>
    <row r="84" spans="2:29" x14ac:dyDescent="0.3">
      <c r="U84">
        <v>81</v>
      </c>
      <c r="V84" s="56">
        <v>757772</v>
      </c>
      <c r="W84">
        <v>10</v>
      </c>
      <c r="X84" t="s">
        <v>160</v>
      </c>
      <c r="AB84">
        <v>80</v>
      </c>
      <c r="AC84" s="56">
        <v>756348</v>
      </c>
    </row>
    <row r="85" spans="2:29" x14ac:dyDescent="0.3">
      <c r="U85">
        <v>82</v>
      </c>
      <c r="V85" s="56">
        <v>759177</v>
      </c>
      <c r="W85">
        <v>10</v>
      </c>
      <c r="X85" t="s">
        <v>161</v>
      </c>
      <c r="AB85">
        <v>81</v>
      </c>
      <c r="AC85" s="56">
        <v>757772</v>
      </c>
    </row>
    <row r="86" spans="2:29" x14ac:dyDescent="0.3">
      <c r="U86">
        <v>83</v>
      </c>
      <c r="V86" s="56">
        <v>760564</v>
      </c>
      <c r="W86">
        <v>10</v>
      </c>
      <c r="X86" t="s">
        <v>162</v>
      </c>
      <c r="AB86">
        <v>82</v>
      </c>
      <c r="AC86" s="56">
        <v>759177</v>
      </c>
    </row>
    <row r="87" spans="2:29" x14ac:dyDescent="0.3">
      <c r="U87">
        <v>84</v>
      </c>
      <c r="V87" s="56">
        <v>761932</v>
      </c>
      <c r="W87">
        <v>10</v>
      </c>
      <c r="X87" t="s">
        <v>163</v>
      </c>
      <c r="AB87">
        <v>83</v>
      </c>
      <c r="AC87" s="56">
        <v>760564</v>
      </c>
    </row>
    <row r="88" spans="2:29" x14ac:dyDescent="0.3">
      <c r="U88">
        <v>85</v>
      </c>
      <c r="V88" s="56">
        <v>763283</v>
      </c>
      <c r="W88">
        <v>10</v>
      </c>
      <c r="X88" t="s">
        <v>164</v>
      </c>
      <c r="AB88">
        <v>84</v>
      </c>
      <c r="AC88" s="56">
        <v>761932</v>
      </c>
    </row>
    <row r="89" spans="2:29" x14ac:dyDescent="0.3">
      <c r="U89">
        <v>86</v>
      </c>
      <c r="V89" s="56">
        <v>764616</v>
      </c>
      <c r="W89">
        <v>10</v>
      </c>
      <c r="X89" t="s">
        <v>165</v>
      </c>
      <c r="AB89">
        <v>85</v>
      </c>
      <c r="AC89" s="56">
        <v>763283</v>
      </c>
    </row>
    <row r="90" spans="2:29" x14ac:dyDescent="0.3">
      <c r="U90">
        <v>87</v>
      </c>
      <c r="V90" s="56">
        <v>765933</v>
      </c>
      <c r="W90">
        <v>10</v>
      </c>
      <c r="X90" t="s">
        <v>166</v>
      </c>
      <c r="AB90">
        <v>86</v>
      </c>
      <c r="AC90" s="56">
        <v>764616</v>
      </c>
    </row>
    <row r="91" spans="2:29" x14ac:dyDescent="0.3">
      <c r="U91">
        <v>88</v>
      </c>
      <c r="V91" s="56">
        <v>767232</v>
      </c>
      <c r="W91">
        <v>10</v>
      </c>
      <c r="X91" t="s">
        <v>167</v>
      </c>
      <c r="AB91">
        <v>87</v>
      </c>
      <c r="AC91" s="56">
        <v>765933</v>
      </c>
    </row>
    <row r="92" spans="2:29" x14ac:dyDescent="0.3">
      <c r="U92">
        <v>89</v>
      </c>
      <c r="V92" s="56">
        <v>768515</v>
      </c>
      <c r="W92">
        <v>10</v>
      </c>
      <c r="X92" t="s">
        <v>168</v>
      </c>
      <c r="AB92">
        <v>88</v>
      </c>
      <c r="AC92" s="56">
        <v>767232</v>
      </c>
    </row>
    <row r="93" spans="2:29" x14ac:dyDescent="0.3">
      <c r="U93">
        <v>90</v>
      </c>
      <c r="V93" s="56">
        <v>769782</v>
      </c>
      <c r="W93">
        <v>10</v>
      </c>
      <c r="X93" t="s">
        <v>169</v>
      </c>
      <c r="AB93">
        <v>89</v>
      </c>
      <c r="AC93" s="56">
        <v>768515</v>
      </c>
    </row>
    <row r="94" spans="2:29" x14ac:dyDescent="0.3">
      <c r="U94">
        <v>91</v>
      </c>
      <c r="V94" s="56">
        <v>771032</v>
      </c>
      <c r="W94">
        <v>10</v>
      </c>
      <c r="X94" t="s">
        <v>170</v>
      </c>
      <c r="AB94">
        <v>90</v>
      </c>
      <c r="AC94" s="56">
        <v>769782</v>
      </c>
    </row>
    <row r="95" spans="2:29" x14ac:dyDescent="0.3">
      <c r="U95">
        <v>92</v>
      </c>
      <c r="V95" s="56">
        <v>772267</v>
      </c>
      <c r="W95">
        <v>10</v>
      </c>
      <c r="X95" t="s">
        <v>171</v>
      </c>
      <c r="AB95">
        <v>91</v>
      </c>
      <c r="AC95" s="56">
        <v>771032</v>
      </c>
    </row>
    <row r="96" spans="2:29" x14ac:dyDescent="0.3">
      <c r="U96">
        <v>93</v>
      </c>
      <c r="V96" s="56">
        <v>773486</v>
      </c>
      <c r="W96">
        <v>10</v>
      </c>
      <c r="X96" t="s">
        <v>172</v>
      </c>
      <c r="AB96">
        <v>92</v>
      </c>
      <c r="AC96" s="56">
        <v>772267</v>
      </c>
    </row>
    <row r="97" spans="21:29" x14ac:dyDescent="0.3">
      <c r="U97">
        <v>94</v>
      </c>
      <c r="V97" s="56">
        <v>774689</v>
      </c>
      <c r="W97">
        <v>10</v>
      </c>
      <c r="X97" t="s">
        <v>173</v>
      </c>
      <c r="AB97">
        <v>93</v>
      </c>
      <c r="AC97" s="56">
        <v>773486</v>
      </c>
    </row>
    <row r="98" spans="21:29" x14ac:dyDescent="0.3">
      <c r="U98">
        <v>95</v>
      </c>
      <c r="V98" s="56">
        <v>775877</v>
      </c>
      <c r="W98">
        <v>10</v>
      </c>
      <c r="X98" t="s">
        <v>174</v>
      </c>
      <c r="AB98">
        <v>94</v>
      </c>
      <c r="AC98" s="56">
        <v>774689</v>
      </c>
    </row>
    <row r="99" spans="21:29" x14ac:dyDescent="0.3">
      <c r="U99">
        <v>96</v>
      </c>
      <c r="V99" s="56">
        <v>77705</v>
      </c>
      <c r="W99">
        <v>10</v>
      </c>
      <c r="X99" t="s">
        <v>175</v>
      </c>
      <c r="AB99">
        <v>95</v>
      </c>
      <c r="AC99" s="56">
        <v>775877</v>
      </c>
    </row>
    <row r="100" spans="21:29" x14ac:dyDescent="0.3">
      <c r="U100">
        <v>97</v>
      </c>
      <c r="V100" s="56">
        <v>778208</v>
      </c>
      <c r="W100">
        <v>10</v>
      </c>
      <c r="X100" t="s">
        <v>176</v>
      </c>
      <c r="AB100">
        <v>96</v>
      </c>
      <c r="AC100" s="56">
        <v>77705</v>
      </c>
    </row>
    <row r="101" spans="21:29" x14ac:dyDescent="0.3">
      <c r="U101">
        <v>98</v>
      </c>
      <c r="V101" s="56">
        <v>779351</v>
      </c>
      <c r="W101">
        <v>10</v>
      </c>
      <c r="X101" t="s">
        <v>177</v>
      </c>
      <c r="AB101">
        <v>97</v>
      </c>
      <c r="AC101" s="56">
        <v>778208</v>
      </c>
    </row>
    <row r="102" spans="21:29" x14ac:dyDescent="0.3">
      <c r="U102">
        <v>99</v>
      </c>
      <c r="V102" s="56">
        <v>780479</v>
      </c>
      <c r="W102">
        <v>10</v>
      </c>
      <c r="X102" t="s">
        <v>178</v>
      </c>
      <c r="AB102">
        <v>98</v>
      </c>
      <c r="AC102" s="56">
        <v>779351</v>
      </c>
    </row>
    <row r="103" spans="21:29" x14ac:dyDescent="0.3">
      <c r="U103">
        <v>100</v>
      </c>
      <c r="V103" s="56">
        <v>781592</v>
      </c>
      <c r="W103">
        <v>10</v>
      </c>
      <c r="X103" t="s">
        <v>179</v>
      </c>
      <c r="AB103">
        <v>99</v>
      </c>
      <c r="AC103" s="56">
        <v>780479</v>
      </c>
    </row>
    <row r="104" spans="21:29" x14ac:dyDescent="0.3">
      <c r="U104">
        <v>101</v>
      </c>
      <c r="V104" s="56">
        <v>78269</v>
      </c>
      <c r="W104">
        <v>10</v>
      </c>
      <c r="X104" t="s">
        <v>180</v>
      </c>
      <c r="AB104">
        <v>100</v>
      </c>
      <c r="AC104" s="56">
        <v>781592</v>
      </c>
    </row>
    <row r="105" spans="21:29" x14ac:dyDescent="0.3">
      <c r="U105">
        <v>102</v>
      </c>
      <c r="V105" s="56">
        <v>783774</v>
      </c>
      <c r="W105">
        <v>10</v>
      </c>
      <c r="X105" t="s">
        <v>181</v>
      </c>
      <c r="AB105">
        <v>101</v>
      </c>
      <c r="AC105" s="56">
        <v>78269</v>
      </c>
    </row>
    <row r="106" spans="21:29" x14ac:dyDescent="0.3">
      <c r="U106">
        <v>103</v>
      </c>
      <c r="V106" s="56">
        <v>784843</v>
      </c>
      <c r="W106">
        <v>10</v>
      </c>
      <c r="X106" t="s">
        <v>182</v>
      </c>
      <c r="AB106">
        <v>102</v>
      </c>
      <c r="AC106" s="56">
        <v>783774</v>
      </c>
    </row>
    <row r="107" spans="21:29" x14ac:dyDescent="0.3">
      <c r="U107">
        <v>104</v>
      </c>
      <c r="V107" s="56">
        <v>785898</v>
      </c>
      <c r="W107">
        <v>10</v>
      </c>
      <c r="X107" t="s">
        <v>183</v>
      </c>
      <c r="AB107">
        <v>103</v>
      </c>
      <c r="AC107" s="56">
        <v>784843</v>
      </c>
    </row>
    <row r="108" spans="21:29" x14ac:dyDescent="0.3">
      <c r="U108">
        <v>105</v>
      </c>
      <c r="V108" s="56">
        <v>786938</v>
      </c>
      <c r="W108">
        <v>10</v>
      </c>
      <c r="X108" t="s">
        <v>184</v>
      </c>
      <c r="AB108">
        <v>104</v>
      </c>
      <c r="AC108" s="56">
        <v>785898</v>
      </c>
    </row>
    <row r="109" spans="21:29" x14ac:dyDescent="0.3">
      <c r="U109">
        <v>106</v>
      </c>
      <c r="V109" s="56">
        <v>787964</v>
      </c>
      <c r="W109">
        <v>10</v>
      </c>
      <c r="X109" t="s">
        <v>185</v>
      </c>
      <c r="AB109">
        <v>105</v>
      </c>
      <c r="AC109" s="56">
        <v>786938</v>
      </c>
    </row>
    <row r="110" spans="21:29" x14ac:dyDescent="0.3">
      <c r="U110">
        <v>107</v>
      </c>
      <c r="V110" s="56">
        <v>788975</v>
      </c>
      <c r="W110">
        <v>10</v>
      </c>
      <c r="X110" t="s">
        <v>186</v>
      </c>
      <c r="AB110">
        <v>106</v>
      </c>
      <c r="AC110" s="56">
        <v>787964</v>
      </c>
    </row>
    <row r="111" spans="21:29" x14ac:dyDescent="0.3">
      <c r="U111">
        <v>108</v>
      </c>
      <c r="V111" s="56">
        <v>789973</v>
      </c>
      <c r="W111">
        <v>10</v>
      </c>
      <c r="X111" t="s">
        <v>187</v>
      </c>
      <c r="AB111">
        <v>107</v>
      </c>
      <c r="AC111" s="56">
        <v>788975</v>
      </c>
    </row>
    <row r="112" spans="21:29" x14ac:dyDescent="0.3">
      <c r="U112">
        <v>109</v>
      </c>
      <c r="V112" s="56">
        <v>790956</v>
      </c>
      <c r="W112">
        <v>10</v>
      </c>
      <c r="X112" t="s">
        <v>188</v>
      </c>
      <c r="AB112">
        <v>108</v>
      </c>
      <c r="AC112" s="56">
        <v>789973</v>
      </c>
    </row>
    <row r="113" spans="21:29" x14ac:dyDescent="0.3">
      <c r="U113">
        <v>110</v>
      </c>
      <c r="V113" s="56">
        <v>791924</v>
      </c>
      <c r="W113">
        <v>10</v>
      </c>
      <c r="X113" t="s">
        <v>189</v>
      </c>
      <c r="AB113">
        <v>109</v>
      </c>
      <c r="AC113" s="56">
        <v>790956</v>
      </c>
    </row>
    <row r="114" spans="21:29" x14ac:dyDescent="0.3">
      <c r="U114">
        <v>111</v>
      </c>
      <c r="V114" s="56">
        <v>792878</v>
      </c>
      <c r="W114">
        <v>10</v>
      </c>
      <c r="X114" t="s">
        <v>190</v>
      </c>
      <c r="AB114">
        <v>110</v>
      </c>
      <c r="AC114" s="56">
        <v>791924</v>
      </c>
    </row>
    <row r="115" spans="21:29" x14ac:dyDescent="0.3">
      <c r="U115">
        <v>112</v>
      </c>
      <c r="V115" s="56">
        <v>793819</v>
      </c>
      <c r="W115">
        <v>10</v>
      </c>
      <c r="X115" t="s">
        <v>191</v>
      </c>
      <c r="AB115">
        <v>111</v>
      </c>
      <c r="AC115" s="56">
        <v>792878</v>
      </c>
    </row>
    <row r="116" spans="21:29" x14ac:dyDescent="0.3">
      <c r="U116">
        <v>113</v>
      </c>
      <c r="V116" s="56">
        <v>794744</v>
      </c>
      <c r="W116">
        <v>10</v>
      </c>
      <c r="X116" t="s">
        <v>192</v>
      </c>
      <c r="AB116">
        <v>112</v>
      </c>
      <c r="AC116" s="56">
        <v>793819</v>
      </c>
    </row>
    <row r="117" spans="21:29" x14ac:dyDescent="0.3">
      <c r="U117">
        <v>114</v>
      </c>
      <c r="V117" s="56">
        <v>795656</v>
      </c>
      <c r="W117">
        <v>10</v>
      </c>
      <c r="X117" t="s">
        <v>193</v>
      </c>
      <c r="AB117">
        <v>113</v>
      </c>
      <c r="AC117" s="56">
        <v>794744</v>
      </c>
    </row>
    <row r="118" spans="21:29" x14ac:dyDescent="0.3">
      <c r="U118">
        <v>115</v>
      </c>
      <c r="V118" s="56">
        <v>796553</v>
      </c>
      <c r="W118">
        <v>10</v>
      </c>
      <c r="X118" t="s">
        <v>194</v>
      </c>
      <c r="AB118">
        <v>114</v>
      </c>
      <c r="AC118" s="56">
        <v>795656</v>
      </c>
    </row>
    <row r="119" spans="21:29" x14ac:dyDescent="0.3">
      <c r="U119">
        <v>116</v>
      </c>
      <c r="V119" s="56">
        <v>797436</v>
      </c>
      <c r="W119">
        <v>10</v>
      </c>
      <c r="X119" t="s">
        <v>195</v>
      </c>
      <c r="AB119">
        <v>115</v>
      </c>
      <c r="AC119" s="56">
        <v>796553</v>
      </c>
    </row>
    <row r="120" spans="21:29" x14ac:dyDescent="0.3">
      <c r="U120">
        <v>117</v>
      </c>
      <c r="V120" s="56">
        <v>798305</v>
      </c>
      <c r="W120">
        <v>10</v>
      </c>
      <c r="X120" t="s">
        <v>196</v>
      </c>
      <c r="AB120">
        <v>116</v>
      </c>
      <c r="AC120" s="56">
        <v>797436</v>
      </c>
    </row>
    <row r="121" spans="21:29" x14ac:dyDescent="0.3">
      <c r="U121">
        <v>118</v>
      </c>
      <c r="V121" s="56">
        <v>79916</v>
      </c>
      <c r="W121">
        <v>10</v>
      </c>
      <c r="X121" t="s">
        <v>197</v>
      </c>
      <c r="AB121">
        <v>117</v>
      </c>
      <c r="AC121" s="56">
        <v>798305</v>
      </c>
    </row>
    <row r="122" spans="21:29" x14ac:dyDescent="0.3">
      <c r="U122">
        <v>119</v>
      </c>
      <c r="V122">
        <v>8</v>
      </c>
      <c r="W122">
        <v>10</v>
      </c>
      <c r="X122">
        <v>0</v>
      </c>
      <c r="AB122">
        <v>118</v>
      </c>
      <c r="AC122" s="56">
        <v>79916</v>
      </c>
    </row>
    <row r="123" spans="21:29" x14ac:dyDescent="0.3">
      <c r="AB123">
        <v>119</v>
      </c>
      <c r="AC123">
        <v>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A257F-DFF0-4098-9908-5FEFC744D44B}">
  <dimension ref="A1:H120"/>
  <sheetViews>
    <sheetView zoomScale="70" zoomScaleNormal="70" workbookViewId="0">
      <selection activeCell="Q110" sqref="Q110"/>
    </sheetView>
  </sheetViews>
  <sheetFormatPr defaultRowHeight="14.4" x14ac:dyDescent="0.3"/>
  <sheetData>
    <row r="1" spans="1:8" x14ac:dyDescent="0.3">
      <c r="A1" t="s">
        <v>80</v>
      </c>
      <c r="B1" t="s">
        <v>81</v>
      </c>
      <c r="C1" t="s">
        <v>82</v>
      </c>
      <c r="F1" t="s">
        <v>80</v>
      </c>
    </row>
    <row r="2" spans="1:8" x14ac:dyDescent="0.3">
      <c r="A2">
        <v>1</v>
      </c>
      <c r="B2">
        <v>1</v>
      </c>
      <c r="C2">
        <v>0</v>
      </c>
      <c r="F2">
        <v>1</v>
      </c>
      <c r="G2">
        <v>1</v>
      </c>
      <c r="H2">
        <v>10</v>
      </c>
    </row>
    <row r="3" spans="1:8" x14ac:dyDescent="0.3">
      <c r="A3">
        <v>2</v>
      </c>
      <c r="B3" s="56">
        <v>166429</v>
      </c>
      <c r="C3" t="s">
        <v>83</v>
      </c>
      <c r="F3">
        <v>2</v>
      </c>
      <c r="G3">
        <v>1.66429</v>
      </c>
      <c r="H3">
        <v>10</v>
      </c>
    </row>
    <row r="4" spans="1:8" x14ac:dyDescent="0.3">
      <c r="A4">
        <v>3</v>
      </c>
      <c r="B4" s="56">
        <v>215623</v>
      </c>
      <c r="C4" t="s">
        <v>84</v>
      </c>
      <c r="F4">
        <v>3</v>
      </c>
      <c r="G4">
        <v>2.1562299999999999</v>
      </c>
      <c r="H4">
        <v>10</v>
      </c>
    </row>
    <row r="5" spans="1:8" x14ac:dyDescent="0.3">
      <c r="A5">
        <v>4</v>
      </c>
      <c r="B5" s="56">
        <v>255353</v>
      </c>
      <c r="C5" t="s">
        <v>85</v>
      </c>
      <c r="F5">
        <v>4</v>
      </c>
      <c r="G5">
        <v>2.5535299999999999</v>
      </c>
      <c r="H5">
        <v>10</v>
      </c>
    </row>
    <row r="6" spans="1:8" x14ac:dyDescent="0.3">
      <c r="A6">
        <v>5</v>
      </c>
      <c r="B6" s="56">
        <v>289351</v>
      </c>
      <c r="C6" t="s">
        <v>86</v>
      </c>
      <c r="F6">
        <v>5</v>
      </c>
      <c r="G6">
        <v>2.89351</v>
      </c>
      <c r="H6">
        <v>10</v>
      </c>
    </row>
    <row r="7" spans="1:8" x14ac:dyDescent="0.3">
      <c r="A7">
        <v>6</v>
      </c>
      <c r="B7" s="56">
        <v>319456</v>
      </c>
      <c r="C7" t="s">
        <v>87</v>
      </c>
      <c r="F7">
        <v>6</v>
      </c>
      <c r="G7">
        <v>3.1945600000000001</v>
      </c>
      <c r="H7">
        <v>10</v>
      </c>
    </row>
    <row r="8" spans="1:8" x14ac:dyDescent="0.3">
      <c r="A8">
        <v>7</v>
      </c>
      <c r="B8" s="56">
        <v>346625</v>
      </c>
      <c r="C8" t="s">
        <v>88</v>
      </c>
      <c r="F8">
        <v>7</v>
      </c>
      <c r="G8">
        <v>3.4662500000000001</v>
      </c>
      <c r="H8">
        <v>10</v>
      </c>
    </row>
    <row r="9" spans="1:8" x14ac:dyDescent="0.3">
      <c r="A9">
        <v>8</v>
      </c>
      <c r="B9" s="56">
        <v>371395</v>
      </c>
      <c r="C9" t="s">
        <v>89</v>
      </c>
      <c r="F9">
        <v>8</v>
      </c>
      <c r="G9">
        <v>3.7139500000000001</v>
      </c>
      <c r="H9">
        <v>10</v>
      </c>
    </row>
    <row r="10" spans="1:8" x14ac:dyDescent="0.3">
      <c r="A10">
        <v>9</v>
      </c>
      <c r="B10" s="56">
        <v>394111</v>
      </c>
      <c r="C10" t="s">
        <v>90</v>
      </c>
      <c r="F10">
        <v>9</v>
      </c>
      <c r="G10">
        <v>3.9411100000000001</v>
      </c>
      <c r="H10">
        <v>10</v>
      </c>
    </row>
    <row r="11" spans="1:8" x14ac:dyDescent="0.3">
      <c r="A11">
        <v>10</v>
      </c>
      <c r="B11" s="56">
        <v>415013</v>
      </c>
      <c r="C11" t="s">
        <v>91</v>
      </c>
      <c r="F11">
        <v>10</v>
      </c>
      <c r="G11">
        <v>4.1501299999999999</v>
      </c>
      <c r="H11">
        <v>10</v>
      </c>
    </row>
    <row r="12" spans="1:8" x14ac:dyDescent="0.3">
      <c r="A12">
        <v>11</v>
      </c>
      <c r="B12" s="56">
        <v>434292</v>
      </c>
      <c r="C12" s="56">
        <v>100191</v>
      </c>
      <c r="F12">
        <v>11</v>
      </c>
      <c r="G12">
        <v>4.3429200000000003</v>
      </c>
      <c r="H12">
        <v>10</v>
      </c>
    </row>
    <row r="13" spans="1:8" x14ac:dyDescent="0.3">
      <c r="A13">
        <v>12</v>
      </c>
      <c r="B13" s="56">
        <v>452108</v>
      </c>
      <c r="C13" s="56">
        <v>100194</v>
      </c>
      <c r="F13">
        <v>12</v>
      </c>
      <c r="G13">
        <v>4.5210800000000004</v>
      </c>
      <c r="H13">
        <v>10</v>
      </c>
    </row>
    <row r="14" spans="1:8" x14ac:dyDescent="0.3">
      <c r="A14">
        <v>13</v>
      </c>
      <c r="B14" s="56">
        <v>468597</v>
      </c>
      <c r="C14" t="s">
        <v>92</v>
      </c>
      <c r="F14">
        <v>13</v>
      </c>
      <c r="G14">
        <v>4.6859700000000002</v>
      </c>
      <c r="H14">
        <v>10</v>
      </c>
    </row>
    <row r="15" spans="1:8" x14ac:dyDescent="0.3">
      <c r="A15">
        <v>14</v>
      </c>
      <c r="B15" s="56">
        <v>483883</v>
      </c>
      <c r="C15" t="s">
        <v>93</v>
      </c>
      <c r="F15">
        <v>14</v>
      </c>
      <c r="G15">
        <v>4.8388299999999997</v>
      </c>
      <c r="H15">
        <v>10</v>
      </c>
    </row>
    <row r="16" spans="1:8" x14ac:dyDescent="0.3">
      <c r="A16">
        <v>15</v>
      </c>
      <c r="B16" s="56">
        <v>498073</v>
      </c>
      <c r="C16" t="s">
        <v>94</v>
      </c>
      <c r="F16">
        <v>15</v>
      </c>
      <c r="G16">
        <v>4.9807300000000003</v>
      </c>
      <c r="H16">
        <v>10</v>
      </c>
    </row>
    <row r="17" spans="1:8" x14ac:dyDescent="0.3">
      <c r="A17">
        <v>16</v>
      </c>
      <c r="B17" s="56">
        <v>511265</v>
      </c>
      <c r="C17" t="s">
        <v>95</v>
      </c>
      <c r="F17">
        <v>16</v>
      </c>
      <c r="G17">
        <v>5.1126500000000004</v>
      </c>
      <c r="H17">
        <v>10</v>
      </c>
    </row>
    <row r="18" spans="1:8" x14ac:dyDescent="0.3">
      <c r="A18">
        <v>17</v>
      </c>
      <c r="B18" s="56">
        <v>523548</v>
      </c>
      <c r="C18" t="s">
        <v>96</v>
      </c>
      <c r="F18">
        <v>17</v>
      </c>
      <c r="G18">
        <v>5.2354799999999999</v>
      </c>
      <c r="H18">
        <v>10</v>
      </c>
    </row>
    <row r="19" spans="1:8" x14ac:dyDescent="0.3">
      <c r="A19">
        <v>18</v>
      </c>
      <c r="B19" s="56">
        <v>535001</v>
      </c>
      <c r="C19" t="s">
        <v>97</v>
      </c>
      <c r="F19">
        <v>18</v>
      </c>
      <c r="G19">
        <v>5.3500100000000002</v>
      </c>
      <c r="H19">
        <v>10</v>
      </c>
    </row>
    <row r="20" spans="1:8" x14ac:dyDescent="0.3">
      <c r="A20">
        <v>19</v>
      </c>
      <c r="B20" s="56">
        <v>545696</v>
      </c>
      <c r="C20" t="s">
        <v>98</v>
      </c>
      <c r="F20">
        <v>19</v>
      </c>
      <c r="G20">
        <v>5.4569599999999996</v>
      </c>
      <c r="H20">
        <v>10</v>
      </c>
    </row>
    <row r="21" spans="1:8" x14ac:dyDescent="0.3">
      <c r="A21">
        <v>20</v>
      </c>
      <c r="B21" s="56">
        <v>555698</v>
      </c>
      <c r="C21" t="s">
        <v>99</v>
      </c>
      <c r="F21">
        <v>20</v>
      </c>
      <c r="G21">
        <v>5.5569800000000003</v>
      </c>
      <c r="H21">
        <v>10</v>
      </c>
    </row>
    <row r="22" spans="1:8" x14ac:dyDescent="0.3">
      <c r="A22">
        <v>21</v>
      </c>
      <c r="B22" s="56">
        <v>565065</v>
      </c>
      <c r="C22" t="s">
        <v>100</v>
      </c>
      <c r="F22">
        <v>21</v>
      </c>
      <c r="G22">
        <v>5.6506499999999997</v>
      </c>
      <c r="H22">
        <v>10</v>
      </c>
    </row>
    <row r="23" spans="1:8" x14ac:dyDescent="0.3">
      <c r="A23">
        <v>22</v>
      </c>
      <c r="B23" s="56">
        <v>573851</v>
      </c>
      <c r="C23" t="s">
        <v>101</v>
      </c>
      <c r="F23">
        <v>22</v>
      </c>
      <c r="G23">
        <v>5.7385099999999998</v>
      </c>
      <c r="H23">
        <v>10</v>
      </c>
    </row>
    <row r="24" spans="1:8" x14ac:dyDescent="0.3">
      <c r="A24">
        <v>23</v>
      </c>
      <c r="B24" s="56">
        <v>582104</v>
      </c>
      <c r="C24" t="s">
        <v>102</v>
      </c>
      <c r="F24">
        <v>23</v>
      </c>
      <c r="G24">
        <v>5.82104</v>
      </c>
      <c r="H24">
        <v>10</v>
      </c>
    </row>
    <row r="25" spans="1:8" x14ac:dyDescent="0.3">
      <c r="A25">
        <v>24</v>
      </c>
      <c r="B25" s="56">
        <v>589868</v>
      </c>
      <c r="C25" t="s">
        <v>103</v>
      </c>
      <c r="F25">
        <v>24</v>
      </c>
      <c r="G25">
        <v>5.8986799999999997</v>
      </c>
      <c r="H25">
        <v>10</v>
      </c>
    </row>
    <row r="26" spans="1:8" x14ac:dyDescent="0.3">
      <c r="A26">
        <v>25</v>
      </c>
      <c r="B26" s="56">
        <v>597182</v>
      </c>
      <c r="C26" t="s">
        <v>104</v>
      </c>
      <c r="F26">
        <v>25</v>
      </c>
      <c r="G26">
        <v>5.9718200000000001</v>
      </c>
      <c r="H26">
        <v>10</v>
      </c>
    </row>
    <row r="27" spans="1:8" x14ac:dyDescent="0.3">
      <c r="A27">
        <v>26</v>
      </c>
      <c r="B27" s="56">
        <v>604083</v>
      </c>
      <c r="C27" t="s">
        <v>105</v>
      </c>
      <c r="F27">
        <v>26</v>
      </c>
      <c r="G27">
        <v>6.0408299999999997</v>
      </c>
      <c r="H27">
        <v>10</v>
      </c>
    </row>
    <row r="28" spans="1:8" x14ac:dyDescent="0.3">
      <c r="A28">
        <v>27</v>
      </c>
      <c r="B28" s="56">
        <v>610603</v>
      </c>
      <c r="C28" t="s">
        <v>106</v>
      </c>
      <c r="F28">
        <v>27</v>
      </c>
      <c r="G28">
        <v>6.1060299999999996</v>
      </c>
      <c r="H28">
        <v>10</v>
      </c>
    </row>
    <row r="29" spans="1:8" x14ac:dyDescent="0.3">
      <c r="A29">
        <v>28</v>
      </c>
      <c r="B29" s="56">
        <v>616772</v>
      </c>
      <c r="C29" t="s">
        <v>107</v>
      </c>
      <c r="F29">
        <v>28</v>
      </c>
      <c r="G29">
        <v>6.1677200000000001</v>
      </c>
      <c r="H29">
        <v>10</v>
      </c>
    </row>
    <row r="30" spans="1:8" x14ac:dyDescent="0.3">
      <c r="A30">
        <v>29</v>
      </c>
      <c r="B30" s="56">
        <v>622617</v>
      </c>
      <c r="C30" t="s">
        <v>108</v>
      </c>
      <c r="F30">
        <v>29</v>
      </c>
      <c r="G30">
        <v>6.2261699999999998</v>
      </c>
      <c r="H30">
        <v>10</v>
      </c>
    </row>
    <row r="31" spans="1:8" x14ac:dyDescent="0.3">
      <c r="A31">
        <v>30</v>
      </c>
      <c r="B31" s="56">
        <v>628164</v>
      </c>
      <c r="C31" t="s">
        <v>109</v>
      </c>
      <c r="F31">
        <v>30</v>
      </c>
      <c r="G31">
        <v>6.2816400000000003</v>
      </c>
      <c r="H31">
        <v>10</v>
      </c>
    </row>
    <row r="32" spans="1:8" x14ac:dyDescent="0.3">
      <c r="A32">
        <v>31</v>
      </c>
      <c r="B32" s="56">
        <v>633435</v>
      </c>
      <c r="C32" t="s">
        <v>110</v>
      </c>
      <c r="F32">
        <v>31</v>
      </c>
      <c r="G32">
        <v>6.3343499999999997</v>
      </c>
      <c r="H32">
        <v>10</v>
      </c>
    </row>
    <row r="33" spans="1:8" x14ac:dyDescent="0.3">
      <c r="A33">
        <v>32</v>
      </c>
      <c r="B33" s="56">
        <v>63845</v>
      </c>
      <c r="C33" t="s">
        <v>111</v>
      </c>
      <c r="F33">
        <v>32</v>
      </c>
      <c r="G33">
        <v>6.3845000000000001</v>
      </c>
      <c r="H33">
        <v>10</v>
      </c>
    </row>
    <row r="34" spans="1:8" x14ac:dyDescent="0.3">
      <c r="A34">
        <v>33</v>
      </c>
      <c r="B34" s="56">
        <v>643229</v>
      </c>
      <c r="C34" t="s">
        <v>112</v>
      </c>
      <c r="F34">
        <v>33</v>
      </c>
      <c r="G34">
        <v>6.4322900000000001</v>
      </c>
      <c r="H34">
        <v>10</v>
      </c>
    </row>
    <row r="35" spans="1:8" x14ac:dyDescent="0.3">
      <c r="A35">
        <v>34</v>
      </c>
      <c r="B35" s="56">
        <v>647788</v>
      </c>
      <c r="C35" t="s">
        <v>113</v>
      </c>
      <c r="F35">
        <v>34</v>
      </c>
      <c r="G35">
        <v>6.4778799999999999</v>
      </c>
      <c r="H35">
        <v>10</v>
      </c>
    </row>
    <row r="36" spans="1:8" x14ac:dyDescent="0.3">
      <c r="A36">
        <v>35</v>
      </c>
      <c r="B36" s="56">
        <v>652145</v>
      </c>
      <c r="C36" t="s">
        <v>114</v>
      </c>
      <c r="F36">
        <v>35</v>
      </c>
      <c r="G36">
        <v>6.5214499999999997</v>
      </c>
      <c r="H36">
        <v>10</v>
      </c>
    </row>
    <row r="37" spans="1:8" x14ac:dyDescent="0.3">
      <c r="A37">
        <v>36</v>
      </c>
      <c r="B37" s="56">
        <v>656312</v>
      </c>
      <c r="C37" t="s">
        <v>115</v>
      </c>
      <c r="F37">
        <v>36</v>
      </c>
      <c r="G37">
        <v>6.5631199999999996</v>
      </c>
      <c r="H37">
        <v>10</v>
      </c>
    </row>
    <row r="38" spans="1:8" x14ac:dyDescent="0.3">
      <c r="A38">
        <v>37</v>
      </c>
      <c r="B38" s="56">
        <v>660305</v>
      </c>
      <c r="C38" t="s">
        <v>116</v>
      </c>
      <c r="F38">
        <v>37</v>
      </c>
      <c r="G38">
        <v>6.6030499999999996</v>
      </c>
      <c r="H38">
        <v>10</v>
      </c>
    </row>
    <row r="39" spans="1:8" x14ac:dyDescent="0.3">
      <c r="A39">
        <v>38</v>
      </c>
      <c r="B39" s="56">
        <v>664134</v>
      </c>
      <c r="C39" t="s">
        <v>117</v>
      </c>
      <c r="F39">
        <v>38</v>
      </c>
      <c r="G39">
        <v>6.6413399999999996</v>
      </c>
      <c r="H39">
        <v>10</v>
      </c>
    </row>
    <row r="40" spans="1:8" x14ac:dyDescent="0.3">
      <c r="A40">
        <v>39</v>
      </c>
      <c r="B40" s="56">
        <v>667812</v>
      </c>
      <c r="C40" t="s">
        <v>118</v>
      </c>
      <c r="F40">
        <v>39</v>
      </c>
      <c r="G40">
        <v>6.6781199999999998</v>
      </c>
      <c r="H40">
        <v>10</v>
      </c>
    </row>
    <row r="41" spans="1:8" x14ac:dyDescent="0.3">
      <c r="A41">
        <v>40</v>
      </c>
      <c r="B41" s="56">
        <v>671348</v>
      </c>
      <c r="C41" t="s">
        <v>119</v>
      </c>
      <c r="F41">
        <v>40</v>
      </c>
      <c r="G41">
        <v>6.7134799999999997</v>
      </c>
      <c r="H41">
        <v>10</v>
      </c>
    </row>
    <row r="42" spans="1:8" x14ac:dyDescent="0.3">
      <c r="A42">
        <v>41</v>
      </c>
      <c r="B42" s="56">
        <v>674752</v>
      </c>
      <c r="C42" t="s">
        <v>120</v>
      </c>
      <c r="F42">
        <v>41</v>
      </c>
      <c r="G42">
        <v>6.7475199999999997</v>
      </c>
      <c r="H42">
        <v>10</v>
      </c>
    </row>
    <row r="43" spans="1:8" x14ac:dyDescent="0.3">
      <c r="A43">
        <v>42</v>
      </c>
      <c r="B43" s="56">
        <v>678033</v>
      </c>
      <c r="C43" t="s">
        <v>121</v>
      </c>
      <c r="F43">
        <v>42</v>
      </c>
      <c r="G43">
        <v>6.7803300000000002</v>
      </c>
      <c r="H43">
        <v>10</v>
      </c>
    </row>
    <row r="44" spans="1:8" x14ac:dyDescent="0.3">
      <c r="A44">
        <v>43</v>
      </c>
      <c r="B44" s="56">
        <v>681199</v>
      </c>
      <c r="C44" t="s">
        <v>122</v>
      </c>
      <c r="F44">
        <v>43</v>
      </c>
      <c r="G44">
        <v>6.8119899999999998</v>
      </c>
      <c r="H44">
        <v>10</v>
      </c>
    </row>
    <row r="45" spans="1:8" x14ac:dyDescent="0.3">
      <c r="A45">
        <v>44</v>
      </c>
      <c r="B45" s="56">
        <v>684257</v>
      </c>
      <c r="C45" t="s">
        <v>123</v>
      </c>
      <c r="F45">
        <v>44</v>
      </c>
      <c r="G45">
        <v>6.8425700000000003</v>
      </c>
      <c r="H45">
        <v>10</v>
      </c>
    </row>
    <row r="46" spans="1:8" x14ac:dyDescent="0.3">
      <c r="A46">
        <v>45</v>
      </c>
      <c r="B46" s="56">
        <v>687215</v>
      </c>
      <c r="C46" t="s">
        <v>124</v>
      </c>
      <c r="F46">
        <v>45</v>
      </c>
      <c r="G46">
        <v>6.8721500000000004</v>
      </c>
      <c r="H46">
        <v>10</v>
      </c>
    </row>
    <row r="47" spans="1:8" x14ac:dyDescent="0.3">
      <c r="A47">
        <v>46</v>
      </c>
      <c r="B47" s="56">
        <v>690078</v>
      </c>
      <c r="C47" t="s">
        <v>125</v>
      </c>
      <c r="F47">
        <v>46</v>
      </c>
      <c r="G47">
        <v>6.9007800000000001</v>
      </c>
      <c r="H47">
        <v>10</v>
      </c>
    </row>
    <row r="48" spans="1:8" x14ac:dyDescent="0.3">
      <c r="A48">
        <v>47</v>
      </c>
      <c r="B48" s="56">
        <v>692854</v>
      </c>
      <c r="C48" t="s">
        <v>126</v>
      </c>
      <c r="F48">
        <v>47</v>
      </c>
      <c r="G48">
        <v>6.9285399999999999</v>
      </c>
      <c r="H48">
        <v>10</v>
      </c>
    </row>
    <row r="49" spans="1:8" x14ac:dyDescent="0.3">
      <c r="A49">
        <v>48</v>
      </c>
      <c r="B49" s="56">
        <v>695546</v>
      </c>
      <c r="C49" t="s">
        <v>127</v>
      </c>
      <c r="F49">
        <v>48</v>
      </c>
      <c r="G49">
        <v>6.9554600000000004</v>
      </c>
      <c r="H49">
        <v>10</v>
      </c>
    </row>
    <row r="50" spans="1:8" x14ac:dyDescent="0.3">
      <c r="A50">
        <v>49</v>
      </c>
      <c r="B50" s="56">
        <v>69816</v>
      </c>
      <c r="C50" t="s">
        <v>128</v>
      </c>
      <c r="F50">
        <v>49</v>
      </c>
      <c r="G50">
        <v>6.9816000000000003</v>
      </c>
      <c r="H50">
        <v>10</v>
      </c>
    </row>
    <row r="51" spans="1:8" x14ac:dyDescent="0.3">
      <c r="A51">
        <v>50</v>
      </c>
      <c r="B51" s="56">
        <v>700701</v>
      </c>
      <c r="C51" t="s">
        <v>129</v>
      </c>
      <c r="F51">
        <v>50</v>
      </c>
      <c r="G51">
        <v>7.0070100000000002</v>
      </c>
      <c r="H51">
        <v>10</v>
      </c>
    </row>
    <row r="52" spans="1:8" x14ac:dyDescent="0.3">
      <c r="A52">
        <v>51</v>
      </c>
      <c r="B52" s="56">
        <v>703173</v>
      </c>
      <c r="C52" t="s">
        <v>130</v>
      </c>
      <c r="F52">
        <v>51</v>
      </c>
      <c r="G52">
        <v>7.0317299999999996</v>
      </c>
      <c r="H52">
        <v>10</v>
      </c>
    </row>
    <row r="53" spans="1:8" x14ac:dyDescent="0.3">
      <c r="A53">
        <v>52</v>
      </c>
      <c r="B53" s="56">
        <v>705579</v>
      </c>
      <c r="C53" t="s">
        <v>131</v>
      </c>
      <c r="F53">
        <v>52</v>
      </c>
      <c r="G53">
        <v>7.05579</v>
      </c>
      <c r="H53">
        <v>10</v>
      </c>
    </row>
    <row r="54" spans="1:8" x14ac:dyDescent="0.3">
      <c r="A54">
        <v>53</v>
      </c>
      <c r="B54" s="56">
        <v>707925</v>
      </c>
      <c r="C54" t="s">
        <v>132</v>
      </c>
      <c r="F54">
        <v>53</v>
      </c>
      <c r="G54">
        <v>7.07925</v>
      </c>
      <c r="H54">
        <v>10</v>
      </c>
    </row>
    <row r="55" spans="1:8" x14ac:dyDescent="0.3">
      <c r="A55">
        <v>54</v>
      </c>
      <c r="B55" s="56">
        <v>710212</v>
      </c>
      <c r="C55" t="s">
        <v>133</v>
      </c>
      <c r="F55">
        <v>54</v>
      </c>
      <c r="G55">
        <v>7.1021200000000002</v>
      </c>
      <c r="H55">
        <v>10</v>
      </c>
    </row>
    <row r="56" spans="1:8" x14ac:dyDescent="0.3">
      <c r="A56">
        <v>55</v>
      </c>
      <c r="B56" s="56">
        <v>712445</v>
      </c>
      <c r="C56" t="s">
        <v>134</v>
      </c>
      <c r="F56">
        <v>55</v>
      </c>
      <c r="G56">
        <v>7.1244500000000004</v>
      </c>
      <c r="H56">
        <v>10</v>
      </c>
    </row>
    <row r="57" spans="1:8" x14ac:dyDescent="0.3">
      <c r="A57">
        <v>56</v>
      </c>
      <c r="B57" s="56">
        <v>714626</v>
      </c>
      <c r="C57" t="s">
        <v>135</v>
      </c>
      <c r="F57">
        <v>56</v>
      </c>
      <c r="G57">
        <v>7.1462599999999998</v>
      </c>
      <c r="H57">
        <v>10</v>
      </c>
    </row>
    <row r="58" spans="1:8" x14ac:dyDescent="0.3">
      <c r="A58">
        <v>57</v>
      </c>
      <c r="B58" s="56">
        <v>716758</v>
      </c>
      <c r="C58" t="s">
        <v>136</v>
      </c>
      <c r="F58">
        <v>57</v>
      </c>
      <c r="G58">
        <v>7.1675800000000001</v>
      </c>
      <c r="H58">
        <v>10</v>
      </c>
    </row>
    <row r="59" spans="1:8" x14ac:dyDescent="0.3">
      <c r="A59">
        <v>58</v>
      </c>
      <c r="B59" s="56">
        <v>718844</v>
      </c>
      <c r="C59" t="s">
        <v>137</v>
      </c>
      <c r="F59">
        <v>58</v>
      </c>
      <c r="G59">
        <v>7.1884399999999999</v>
      </c>
      <c r="H59">
        <v>10</v>
      </c>
    </row>
    <row r="60" spans="1:8" x14ac:dyDescent="0.3">
      <c r="A60">
        <v>59</v>
      </c>
      <c r="B60" s="56">
        <v>720885</v>
      </c>
      <c r="C60" t="s">
        <v>138</v>
      </c>
      <c r="F60">
        <v>59</v>
      </c>
      <c r="G60">
        <v>7.20885</v>
      </c>
      <c r="H60">
        <v>10</v>
      </c>
    </row>
    <row r="61" spans="1:8" x14ac:dyDescent="0.3">
      <c r="A61">
        <v>60</v>
      </c>
      <c r="B61" s="56">
        <v>722885</v>
      </c>
      <c r="C61" t="s">
        <v>139</v>
      </c>
      <c r="F61">
        <v>60</v>
      </c>
      <c r="G61">
        <v>7.2288500000000004</v>
      </c>
      <c r="H61">
        <v>10</v>
      </c>
    </row>
    <row r="62" spans="1:8" x14ac:dyDescent="0.3">
      <c r="A62">
        <v>61</v>
      </c>
      <c r="B62" s="56">
        <v>724844</v>
      </c>
      <c r="C62" t="s">
        <v>140</v>
      </c>
      <c r="F62">
        <v>61</v>
      </c>
      <c r="G62">
        <v>7.2484400000000004</v>
      </c>
      <c r="H62">
        <v>10</v>
      </c>
    </row>
    <row r="63" spans="1:8" x14ac:dyDescent="0.3">
      <c r="A63">
        <v>62</v>
      </c>
      <c r="B63" s="56">
        <v>726765</v>
      </c>
      <c r="C63" t="s">
        <v>141</v>
      </c>
      <c r="F63">
        <v>62</v>
      </c>
      <c r="G63">
        <v>7.2676499999999997</v>
      </c>
      <c r="H63">
        <v>10</v>
      </c>
    </row>
    <row r="64" spans="1:8" x14ac:dyDescent="0.3">
      <c r="A64">
        <v>63</v>
      </c>
      <c r="B64" s="56">
        <v>72865</v>
      </c>
      <c r="C64" t="s">
        <v>142</v>
      </c>
      <c r="F64">
        <v>63</v>
      </c>
      <c r="G64">
        <v>7.2865000000000002</v>
      </c>
      <c r="H64">
        <v>10</v>
      </c>
    </row>
    <row r="65" spans="1:8" x14ac:dyDescent="0.3">
      <c r="A65">
        <v>64</v>
      </c>
      <c r="B65" s="56">
        <v>7305</v>
      </c>
      <c r="C65" t="s">
        <v>143</v>
      </c>
      <c r="F65">
        <v>64</v>
      </c>
      <c r="G65">
        <v>7.3049999999999997</v>
      </c>
      <c r="H65">
        <v>10</v>
      </c>
    </row>
    <row r="66" spans="1:8" x14ac:dyDescent="0.3">
      <c r="A66">
        <v>65</v>
      </c>
      <c r="B66" s="56">
        <v>732317</v>
      </c>
      <c r="C66" t="s">
        <v>144</v>
      </c>
      <c r="F66">
        <v>65</v>
      </c>
      <c r="G66">
        <v>7.3231700000000002</v>
      </c>
      <c r="H66">
        <v>10</v>
      </c>
    </row>
    <row r="67" spans="1:8" x14ac:dyDescent="0.3">
      <c r="A67">
        <v>66</v>
      </c>
      <c r="B67" s="56">
        <v>734102</v>
      </c>
      <c r="C67" t="s">
        <v>145</v>
      </c>
      <c r="F67">
        <v>66</v>
      </c>
      <c r="G67">
        <v>7.3410200000000003</v>
      </c>
      <c r="H67">
        <v>10</v>
      </c>
    </row>
    <row r="68" spans="1:8" x14ac:dyDescent="0.3">
      <c r="A68">
        <v>67</v>
      </c>
      <c r="B68" s="56">
        <v>735857</v>
      </c>
      <c r="C68" t="s">
        <v>146</v>
      </c>
      <c r="F68">
        <v>67</v>
      </c>
      <c r="G68">
        <v>7.3585700000000003</v>
      </c>
      <c r="H68">
        <v>10</v>
      </c>
    </row>
    <row r="69" spans="1:8" x14ac:dyDescent="0.3">
      <c r="A69">
        <v>68</v>
      </c>
      <c r="B69" s="56">
        <v>737583</v>
      </c>
      <c r="C69" t="s">
        <v>147</v>
      </c>
      <c r="F69">
        <v>68</v>
      </c>
      <c r="G69">
        <v>7.3758299999999997</v>
      </c>
      <c r="H69">
        <v>10</v>
      </c>
    </row>
    <row r="70" spans="1:8" x14ac:dyDescent="0.3">
      <c r="A70">
        <v>69</v>
      </c>
      <c r="B70" s="56">
        <v>73928</v>
      </c>
      <c r="C70" t="s">
        <v>148</v>
      </c>
      <c r="F70">
        <v>69</v>
      </c>
      <c r="G70">
        <v>7.3928000000000003</v>
      </c>
      <c r="H70">
        <v>10</v>
      </c>
    </row>
    <row r="71" spans="1:8" x14ac:dyDescent="0.3">
      <c r="A71">
        <v>70</v>
      </c>
      <c r="B71" s="56">
        <v>74095</v>
      </c>
      <c r="C71" t="s">
        <v>149</v>
      </c>
      <c r="F71">
        <v>70</v>
      </c>
      <c r="G71">
        <v>7.4095000000000004</v>
      </c>
      <c r="H71">
        <v>10</v>
      </c>
    </row>
    <row r="72" spans="1:8" x14ac:dyDescent="0.3">
      <c r="A72">
        <v>71</v>
      </c>
      <c r="B72" s="56">
        <v>742594</v>
      </c>
      <c r="C72" t="s">
        <v>150</v>
      </c>
      <c r="F72">
        <v>71</v>
      </c>
      <c r="G72">
        <v>7.4259399999999998</v>
      </c>
      <c r="H72">
        <v>10</v>
      </c>
    </row>
    <row r="73" spans="1:8" x14ac:dyDescent="0.3">
      <c r="A73">
        <v>72</v>
      </c>
      <c r="B73" s="56">
        <v>744213</v>
      </c>
      <c r="C73" t="s">
        <v>151</v>
      </c>
      <c r="F73">
        <v>72</v>
      </c>
      <c r="G73">
        <v>7.4421299999999997</v>
      </c>
      <c r="H73">
        <v>10</v>
      </c>
    </row>
    <row r="74" spans="1:8" x14ac:dyDescent="0.3">
      <c r="A74">
        <v>73</v>
      </c>
      <c r="B74" s="56">
        <v>745807</v>
      </c>
      <c r="C74" t="s">
        <v>152</v>
      </c>
      <c r="F74">
        <v>73</v>
      </c>
      <c r="G74">
        <v>7.4580700000000002</v>
      </c>
      <c r="H74">
        <v>10</v>
      </c>
    </row>
    <row r="75" spans="1:8" x14ac:dyDescent="0.3">
      <c r="A75">
        <v>74</v>
      </c>
      <c r="B75" s="56">
        <v>747378</v>
      </c>
      <c r="C75" t="s">
        <v>153</v>
      </c>
      <c r="F75">
        <v>74</v>
      </c>
      <c r="G75">
        <v>7.4737799999999996</v>
      </c>
      <c r="H75">
        <v>10</v>
      </c>
    </row>
    <row r="76" spans="1:8" x14ac:dyDescent="0.3">
      <c r="A76">
        <v>75</v>
      </c>
      <c r="B76" s="56">
        <v>748927</v>
      </c>
      <c r="C76" t="s">
        <v>154</v>
      </c>
      <c r="F76">
        <v>75</v>
      </c>
      <c r="G76">
        <v>7.4892700000000003</v>
      </c>
      <c r="H76">
        <v>10</v>
      </c>
    </row>
    <row r="77" spans="1:8" x14ac:dyDescent="0.3">
      <c r="A77">
        <v>76</v>
      </c>
      <c r="B77" s="56">
        <v>750453</v>
      </c>
      <c r="C77" t="s">
        <v>155</v>
      </c>
      <c r="F77">
        <v>76</v>
      </c>
      <c r="G77">
        <v>7.5045299999999999</v>
      </c>
      <c r="H77">
        <v>10</v>
      </c>
    </row>
    <row r="78" spans="1:8" x14ac:dyDescent="0.3">
      <c r="A78">
        <v>77</v>
      </c>
      <c r="B78" s="56">
        <v>751957</v>
      </c>
      <c r="C78" t="s">
        <v>156</v>
      </c>
      <c r="F78">
        <v>77</v>
      </c>
      <c r="G78">
        <v>7.5195699999999999</v>
      </c>
      <c r="H78">
        <v>10</v>
      </c>
    </row>
    <row r="79" spans="1:8" x14ac:dyDescent="0.3">
      <c r="A79">
        <v>78</v>
      </c>
      <c r="B79" s="56">
        <v>753441</v>
      </c>
      <c r="C79" t="s">
        <v>157</v>
      </c>
      <c r="F79">
        <v>78</v>
      </c>
      <c r="G79">
        <v>7.5344100000000003</v>
      </c>
      <c r="H79">
        <v>10</v>
      </c>
    </row>
    <row r="80" spans="1:8" x14ac:dyDescent="0.3">
      <c r="A80">
        <v>79</v>
      </c>
      <c r="B80" s="56">
        <v>754904</v>
      </c>
      <c r="C80" t="s">
        <v>158</v>
      </c>
      <c r="F80">
        <v>79</v>
      </c>
      <c r="G80">
        <v>7.5490399999999998</v>
      </c>
      <c r="H80">
        <v>10</v>
      </c>
    </row>
    <row r="81" spans="1:8" x14ac:dyDescent="0.3">
      <c r="A81">
        <v>80</v>
      </c>
      <c r="B81" s="56">
        <v>756348</v>
      </c>
      <c r="C81" t="s">
        <v>159</v>
      </c>
      <c r="F81">
        <v>80</v>
      </c>
      <c r="G81">
        <v>7.5634800000000002</v>
      </c>
      <c r="H81">
        <v>10</v>
      </c>
    </row>
    <row r="82" spans="1:8" x14ac:dyDescent="0.3">
      <c r="A82">
        <v>81</v>
      </c>
      <c r="B82" s="56">
        <v>757772</v>
      </c>
      <c r="C82" t="s">
        <v>160</v>
      </c>
      <c r="F82">
        <v>81</v>
      </c>
      <c r="G82">
        <v>7.5777200000000002</v>
      </c>
      <c r="H82">
        <v>10</v>
      </c>
    </row>
    <row r="83" spans="1:8" x14ac:dyDescent="0.3">
      <c r="A83">
        <v>82</v>
      </c>
      <c r="B83" s="56">
        <v>759177</v>
      </c>
      <c r="C83" t="s">
        <v>161</v>
      </c>
      <c r="F83">
        <v>82</v>
      </c>
      <c r="G83">
        <v>7.5917700000000004</v>
      </c>
      <c r="H83">
        <v>10</v>
      </c>
    </row>
    <row r="84" spans="1:8" x14ac:dyDescent="0.3">
      <c r="A84">
        <v>83</v>
      </c>
      <c r="B84" s="56">
        <v>760564</v>
      </c>
      <c r="C84" t="s">
        <v>162</v>
      </c>
      <c r="F84">
        <v>83</v>
      </c>
      <c r="G84">
        <v>7.6056400000000002</v>
      </c>
      <c r="H84">
        <v>10</v>
      </c>
    </row>
    <row r="85" spans="1:8" x14ac:dyDescent="0.3">
      <c r="A85">
        <v>84</v>
      </c>
      <c r="B85" s="56">
        <v>761932</v>
      </c>
      <c r="C85" t="s">
        <v>163</v>
      </c>
      <c r="F85">
        <v>84</v>
      </c>
      <c r="G85">
        <v>7.6193200000000001</v>
      </c>
      <c r="H85">
        <v>10</v>
      </c>
    </row>
    <row r="86" spans="1:8" x14ac:dyDescent="0.3">
      <c r="A86">
        <v>85</v>
      </c>
      <c r="B86" s="56">
        <v>763283</v>
      </c>
      <c r="C86" t="s">
        <v>164</v>
      </c>
      <c r="F86">
        <v>85</v>
      </c>
      <c r="G86">
        <v>7.6328300000000002</v>
      </c>
      <c r="H86">
        <v>10</v>
      </c>
    </row>
    <row r="87" spans="1:8" x14ac:dyDescent="0.3">
      <c r="A87">
        <v>86</v>
      </c>
      <c r="B87" s="56">
        <v>764616</v>
      </c>
      <c r="C87" t="s">
        <v>165</v>
      </c>
      <c r="F87">
        <v>86</v>
      </c>
      <c r="G87">
        <v>7.6461600000000001</v>
      </c>
      <c r="H87">
        <v>10</v>
      </c>
    </row>
    <row r="88" spans="1:8" x14ac:dyDescent="0.3">
      <c r="A88">
        <v>87</v>
      </c>
      <c r="B88" s="56">
        <v>765933</v>
      </c>
      <c r="C88" t="s">
        <v>166</v>
      </c>
      <c r="F88">
        <v>87</v>
      </c>
      <c r="G88">
        <v>7.6593299999999997</v>
      </c>
      <c r="H88">
        <v>10</v>
      </c>
    </row>
    <row r="89" spans="1:8" x14ac:dyDescent="0.3">
      <c r="A89">
        <v>88</v>
      </c>
      <c r="B89" s="56">
        <v>767232</v>
      </c>
      <c r="C89" t="s">
        <v>167</v>
      </c>
      <c r="F89">
        <v>88</v>
      </c>
      <c r="G89">
        <v>7.67232</v>
      </c>
      <c r="H89">
        <v>10</v>
      </c>
    </row>
    <row r="90" spans="1:8" x14ac:dyDescent="0.3">
      <c r="A90">
        <v>89</v>
      </c>
      <c r="B90" s="56">
        <v>768515</v>
      </c>
      <c r="C90" t="s">
        <v>168</v>
      </c>
      <c r="F90">
        <v>89</v>
      </c>
      <c r="G90">
        <v>7.6851500000000001</v>
      </c>
      <c r="H90">
        <v>10</v>
      </c>
    </row>
    <row r="91" spans="1:8" x14ac:dyDescent="0.3">
      <c r="A91">
        <v>90</v>
      </c>
      <c r="B91" s="56">
        <v>769782</v>
      </c>
      <c r="C91" t="s">
        <v>169</v>
      </c>
      <c r="F91">
        <v>90</v>
      </c>
      <c r="G91">
        <v>7.6978200000000001</v>
      </c>
      <c r="H91">
        <v>10</v>
      </c>
    </row>
    <row r="92" spans="1:8" x14ac:dyDescent="0.3">
      <c r="A92">
        <v>91</v>
      </c>
      <c r="B92" s="56">
        <v>771032</v>
      </c>
      <c r="C92" t="s">
        <v>170</v>
      </c>
      <c r="F92">
        <v>91</v>
      </c>
      <c r="G92">
        <v>7.7103200000000003</v>
      </c>
      <c r="H92">
        <v>10</v>
      </c>
    </row>
    <row r="93" spans="1:8" x14ac:dyDescent="0.3">
      <c r="A93">
        <v>92</v>
      </c>
      <c r="B93" s="56">
        <v>772267</v>
      </c>
      <c r="C93" t="s">
        <v>171</v>
      </c>
      <c r="F93">
        <v>92</v>
      </c>
      <c r="G93">
        <v>7.7226699999999999</v>
      </c>
      <c r="H93">
        <v>10</v>
      </c>
    </row>
    <row r="94" spans="1:8" x14ac:dyDescent="0.3">
      <c r="A94">
        <v>93</v>
      </c>
      <c r="B94" s="56">
        <v>773486</v>
      </c>
      <c r="C94" t="s">
        <v>172</v>
      </c>
      <c r="F94">
        <v>93</v>
      </c>
      <c r="G94">
        <v>7.7348600000000003</v>
      </c>
      <c r="H94">
        <v>10</v>
      </c>
    </row>
    <row r="95" spans="1:8" x14ac:dyDescent="0.3">
      <c r="A95">
        <v>94</v>
      </c>
      <c r="B95" s="56">
        <v>774689</v>
      </c>
      <c r="C95" t="s">
        <v>173</v>
      </c>
      <c r="F95">
        <v>94</v>
      </c>
      <c r="G95">
        <v>7.7468899999999996</v>
      </c>
      <c r="H95">
        <v>10</v>
      </c>
    </row>
    <row r="96" spans="1:8" x14ac:dyDescent="0.3">
      <c r="A96">
        <v>95</v>
      </c>
      <c r="B96" s="56">
        <v>775877</v>
      </c>
      <c r="C96" t="s">
        <v>174</v>
      </c>
      <c r="F96">
        <v>95</v>
      </c>
      <c r="G96">
        <v>7.7587700000000002</v>
      </c>
      <c r="H96">
        <v>10</v>
      </c>
    </row>
    <row r="97" spans="1:8" x14ac:dyDescent="0.3">
      <c r="A97">
        <v>96</v>
      </c>
      <c r="B97" s="56">
        <v>77705</v>
      </c>
      <c r="C97" t="s">
        <v>175</v>
      </c>
      <c r="F97">
        <v>96</v>
      </c>
      <c r="G97">
        <v>7.7705000000000002</v>
      </c>
      <c r="H97">
        <v>10</v>
      </c>
    </row>
    <row r="98" spans="1:8" x14ac:dyDescent="0.3">
      <c r="A98">
        <v>97</v>
      </c>
      <c r="B98" s="56">
        <v>778208</v>
      </c>
      <c r="C98" t="s">
        <v>176</v>
      </c>
      <c r="F98">
        <v>97</v>
      </c>
      <c r="G98">
        <v>7.7820799999999997</v>
      </c>
      <c r="H98">
        <v>10</v>
      </c>
    </row>
    <row r="99" spans="1:8" x14ac:dyDescent="0.3">
      <c r="A99">
        <v>98</v>
      </c>
      <c r="B99" s="56">
        <v>779351</v>
      </c>
      <c r="C99" t="s">
        <v>177</v>
      </c>
      <c r="F99">
        <v>98</v>
      </c>
      <c r="G99">
        <v>7.7935100000000004</v>
      </c>
      <c r="H99">
        <v>10</v>
      </c>
    </row>
    <row r="100" spans="1:8" x14ac:dyDescent="0.3">
      <c r="A100">
        <v>99</v>
      </c>
      <c r="B100" s="56">
        <v>780479</v>
      </c>
      <c r="C100" t="s">
        <v>178</v>
      </c>
      <c r="F100">
        <v>99</v>
      </c>
      <c r="G100">
        <v>7.8047899999999997</v>
      </c>
      <c r="H100">
        <v>10</v>
      </c>
    </row>
    <row r="101" spans="1:8" x14ac:dyDescent="0.3">
      <c r="A101">
        <v>100</v>
      </c>
      <c r="B101" s="56">
        <v>781592</v>
      </c>
      <c r="C101" t="s">
        <v>179</v>
      </c>
      <c r="F101">
        <v>100</v>
      </c>
      <c r="G101">
        <v>7.8159200000000002</v>
      </c>
      <c r="H101">
        <v>10</v>
      </c>
    </row>
    <row r="102" spans="1:8" x14ac:dyDescent="0.3">
      <c r="A102">
        <v>101</v>
      </c>
      <c r="B102" s="56">
        <v>78269</v>
      </c>
      <c r="C102" t="s">
        <v>180</v>
      </c>
      <c r="F102">
        <v>101</v>
      </c>
      <c r="G102">
        <v>7.8269000000000002</v>
      </c>
      <c r="H102">
        <v>10</v>
      </c>
    </row>
    <row r="103" spans="1:8" x14ac:dyDescent="0.3">
      <c r="A103">
        <v>102</v>
      </c>
      <c r="B103" s="56">
        <v>783774</v>
      </c>
      <c r="C103" t="s">
        <v>181</v>
      </c>
      <c r="F103">
        <v>102</v>
      </c>
      <c r="G103">
        <v>7.8377400000000002</v>
      </c>
      <c r="H103">
        <v>10</v>
      </c>
    </row>
    <row r="104" spans="1:8" x14ac:dyDescent="0.3">
      <c r="A104">
        <v>103</v>
      </c>
      <c r="B104" s="56">
        <v>784843</v>
      </c>
      <c r="C104" t="s">
        <v>182</v>
      </c>
      <c r="F104">
        <v>103</v>
      </c>
      <c r="G104">
        <v>7.8484299999999996</v>
      </c>
      <c r="H104">
        <v>10</v>
      </c>
    </row>
    <row r="105" spans="1:8" x14ac:dyDescent="0.3">
      <c r="A105">
        <v>104</v>
      </c>
      <c r="B105" s="56">
        <v>785898</v>
      </c>
      <c r="C105" t="s">
        <v>183</v>
      </c>
      <c r="F105">
        <v>104</v>
      </c>
      <c r="G105">
        <v>7.8589799999999999</v>
      </c>
      <c r="H105">
        <v>10</v>
      </c>
    </row>
    <row r="106" spans="1:8" x14ac:dyDescent="0.3">
      <c r="A106">
        <v>105</v>
      </c>
      <c r="B106" s="56">
        <v>786938</v>
      </c>
      <c r="C106" t="s">
        <v>184</v>
      </c>
      <c r="F106">
        <v>105</v>
      </c>
      <c r="G106">
        <v>7.8693799999999996</v>
      </c>
      <c r="H106">
        <v>10</v>
      </c>
    </row>
    <row r="107" spans="1:8" x14ac:dyDescent="0.3">
      <c r="A107">
        <v>106</v>
      </c>
      <c r="B107" s="56">
        <v>787964</v>
      </c>
      <c r="C107" t="s">
        <v>185</v>
      </c>
      <c r="F107">
        <v>106</v>
      </c>
      <c r="G107">
        <v>7.8796400000000002</v>
      </c>
      <c r="H107">
        <v>10</v>
      </c>
    </row>
    <row r="108" spans="1:8" x14ac:dyDescent="0.3">
      <c r="A108">
        <v>107</v>
      </c>
      <c r="B108" s="56">
        <v>788975</v>
      </c>
      <c r="C108" t="s">
        <v>186</v>
      </c>
      <c r="F108">
        <v>107</v>
      </c>
      <c r="G108">
        <v>7.8897500000000003</v>
      </c>
      <c r="H108">
        <v>10</v>
      </c>
    </row>
    <row r="109" spans="1:8" x14ac:dyDescent="0.3">
      <c r="A109">
        <v>108</v>
      </c>
      <c r="B109" s="56">
        <v>789973</v>
      </c>
      <c r="C109" t="s">
        <v>187</v>
      </c>
      <c r="F109">
        <v>108</v>
      </c>
      <c r="G109">
        <v>7.8997299999999999</v>
      </c>
      <c r="H109">
        <v>10</v>
      </c>
    </row>
    <row r="110" spans="1:8" x14ac:dyDescent="0.3">
      <c r="A110">
        <v>109</v>
      </c>
      <c r="B110" s="56">
        <v>790956</v>
      </c>
      <c r="C110" t="s">
        <v>188</v>
      </c>
      <c r="F110">
        <v>109</v>
      </c>
      <c r="G110">
        <v>7.9095599999999999</v>
      </c>
      <c r="H110">
        <v>10</v>
      </c>
    </row>
    <row r="111" spans="1:8" x14ac:dyDescent="0.3">
      <c r="A111">
        <v>110</v>
      </c>
      <c r="B111" s="56">
        <v>791924</v>
      </c>
      <c r="C111" t="s">
        <v>189</v>
      </c>
      <c r="F111">
        <v>110</v>
      </c>
      <c r="G111">
        <v>7.9192400000000003</v>
      </c>
      <c r="H111">
        <v>10</v>
      </c>
    </row>
    <row r="112" spans="1:8" x14ac:dyDescent="0.3">
      <c r="A112">
        <v>111</v>
      </c>
      <c r="B112" s="56">
        <v>792878</v>
      </c>
      <c r="C112" t="s">
        <v>190</v>
      </c>
      <c r="F112">
        <v>111</v>
      </c>
      <c r="G112">
        <v>7.9287799999999997</v>
      </c>
      <c r="H112">
        <v>10</v>
      </c>
    </row>
    <row r="113" spans="1:8" x14ac:dyDescent="0.3">
      <c r="A113">
        <v>112</v>
      </c>
      <c r="B113" s="56">
        <v>793819</v>
      </c>
      <c r="C113" t="s">
        <v>191</v>
      </c>
      <c r="F113">
        <v>112</v>
      </c>
      <c r="G113">
        <v>7.9381899999999996</v>
      </c>
      <c r="H113">
        <v>10</v>
      </c>
    </row>
    <row r="114" spans="1:8" x14ac:dyDescent="0.3">
      <c r="A114">
        <v>113</v>
      </c>
      <c r="B114" s="56">
        <v>794744</v>
      </c>
      <c r="C114" t="s">
        <v>192</v>
      </c>
      <c r="F114">
        <v>113</v>
      </c>
      <c r="G114">
        <v>7.9474400000000003</v>
      </c>
      <c r="H114">
        <v>10</v>
      </c>
    </row>
    <row r="115" spans="1:8" x14ac:dyDescent="0.3">
      <c r="A115">
        <v>114</v>
      </c>
      <c r="B115" s="56">
        <v>795656</v>
      </c>
      <c r="C115" t="s">
        <v>193</v>
      </c>
      <c r="F115">
        <v>114</v>
      </c>
      <c r="G115">
        <v>7.9565599999999996</v>
      </c>
      <c r="H115">
        <v>10</v>
      </c>
    </row>
    <row r="116" spans="1:8" x14ac:dyDescent="0.3">
      <c r="A116">
        <v>115</v>
      </c>
      <c r="B116" s="56">
        <v>796553</v>
      </c>
      <c r="C116" t="s">
        <v>194</v>
      </c>
      <c r="F116">
        <v>115</v>
      </c>
      <c r="G116">
        <v>7.9655300000000002</v>
      </c>
      <c r="H116">
        <v>10</v>
      </c>
    </row>
    <row r="117" spans="1:8" x14ac:dyDescent="0.3">
      <c r="A117">
        <v>116</v>
      </c>
      <c r="B117" s="56">
        <v>797436</v>
      </c>
      <c r="C117" t="s">
        <v>195</v>
      </c>
      <c r="F117">
        <v>116</v>
      </c>
      <c r="G117">
        <v>7.9743599999999999</v>
      </c>
      <c r="H117">
        <v>10</v>
      </c>
    </row>
    <row r="118" spans="1:8" x14ac:dyDescent="0.3">
      <c r="A118">
        <v>117</v>
      </c>
      <c r="B118" s="56">
        <v>798305</v>
      </c>
      <c r="C118" t="s">
        <v>196</v>
      </c>
      <c r="F118">
        <v>117</v>
      </c>
      <c r="G118">
        <v>7.9830500000000004</v>
      </c>
      <c r="H118">
        <v>10</v>
      </c>
    </row>
    <row r="119" spans="1:8" x14ac:dyDescent="0.3">
      <c r="A119">
        <v>118</v>
      </c>
      <c r="B119" s="56">
        <v>79916</v>
      </c>
      <c r="C119" t="s">
        <v>197</v>
      </c>
      <c r="F119">
        <v>118</v>
      </c>
      <c r="G119">
        <v>7.9916</v>
      </c>
      <c r="H119">
        <v>10</v>
      </c>
    </row>
    <row r="120" spans="1:8" x14ac:dyDescent="0.3">
      <c r="A120">
        <v>119</v>
      </c>
      <c r="B120">
        <v>8</v>
      </c>
      <c r="C120">
        <v>0</v>
      </c>
      <c r="F120">
        <v>119</v>
      </c>
      <c r="G120">
        <v>8</v>
      </c>
      <c r="H120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zoomScale="85" zoomScaleNormal="85" workbookViewId="0">
      <selection activeCell="F17" sqref="F17"/>
    </sheetView>
  </sheetViews>
  <sheetFormatPr defaultRowHeight="14.4" x14ac:dyDescent="0.3"/>
  <cols>
    <col min="1" max="1" width="15.6640625" bestFit="1" customWidth="1"/>
  </cols>
  <sheetData>
    <row r="1" spans="1:8" x14ac:dyDescent="0.3"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8" x14ac:dyDescent="0.3">
      <c r="A2" t="s">
        <v>67</v>
      </c>
      <c r="B2">
        <v>4</v>
      </c>
      <c r="C2">
        <v>4</v>
      </c>
      <c r="D2">
        <v>6</v>
      </c>
      <c r="E2">
        <v>2</v>
      </c>
      <c r="F2">
        <v>3</v>
      </c>
    </row>
    <row r="3" spans="1:8" x14ac:dyDescent="0.3">
      <c r="A3" t="s">
        <v>68</v>
      </c>
      <c r="B3">
        <v>4</v>
      </c>
      <c r="C3">
        <v>4</v>
      </c>
      <c r="D3">
        <v>6</v>
      </c>
      <c r="E3">
        <v>2</v>
      </c>
      <c r="F3">
        <v>3</v>
      </c>
    </row>
    <row r="4" spans="1:8" x14ac:dyDescent="0.3">
      <c r="A4" t="s">
        <v>69</v>
      </c>
      <c r="B4">
        <v>0.25</v>
      </c>
      <c r="C4">
        <v>0.25</v>
      </c>
      <c r="D4">
        <v>0.16669999999999999</v>
      </c>
      <c r="E4">
        <v>0.5</v>
      </c>
      <c r="F4">
        <v>0.33329999999999999</v>
      </c>
    </row>
    <row r="5" spans="1:8" x14ac:dyDescent="0.3">
      <c r="A5" t="s">
        <v>70</v>
      </c>
      <c r="B5">
        <v>0.75</v>
      </c>
      <c r="C5">
        <v>0.75</v>
      </c>
      <c r="D5">
        <v>0.83330000000000004</v>
      </c>
      <c r="E5">
        <v>0.5</v>
      </c>
      <c r="F5">
        <v>0.66669999999999996</v>
      </c>
    </row>
    <row r="6" spans="1:8" x14ac:dyDescent="0.3">
      <c r="A6" t="s">
        <v>71</v>
      </c>
      <c r="B6">
        <v>1.3859999999999999</v>
      </c>
      <c r="C6">
        <v>1.3859999999999999</v>
      </c>
      <c r="D6">
        <v>1.792</v>
      </c>
      <c r="E6">
        <v>0.69310000000000005</v>
      </c>
      <c r="F6">
        <v>1.099</v>
      </c>
    </row>
    <row r="7" spans="1:8" x14ac:dyDescent="0.3">
      <c r="A7" t="s">
        <v>72</v>
      </c>
      <c r="B7">
        <v>1</v>
      </c>
      <c r="C7">
        <v>1</v>
      </c>
      <c r="D7">
        <v>1</v>
      </c>
      <c r="E7">
        <v>1</v>
      </c>
      <c r="F7">
        <v>1</v>
      </c>
    </row>
    <row r="8" spans="1:8" x14ac:dyDescent="0.3">
      <c r="A8" t="s">
        <v>73</v>
      </c>
      <c r="B8">
        <v>0.79449999999999998</v>
      </c>
      <c r="C8">
        <v>0.79449999999999998</v>
      </c>
      <c r="D8">
        <v>1.097</v>
      </c>
      <c r="E8">
        <v>0.34660000000000002</v>
      </c>
      <c r="F8">
        <v>0.59730000000000005</v>
      </c>
    </row>
    <row r="9" spans="1:8" x14ac:dyDescent="0.3">
      <c r="A9" t="s">
        <v>74</v>
      </c>
      <c r="B9">
        <v>2</v>
      </c>
      <c r="C9">
        <v>2</v>
      </c>
      <c r="D9">
        <v>2.4489999999999998</v>
      </c>
      <c r="E9">
        <v>1.4139999999999999</v>
      </c>
      <c r="F9">
        <v>1.732</v>
      </c>
      <c r="H9" s="55">
        <v>1.3859999999999999</v>
      </c>
    </row>
    <row r="10" spans="1:8" x14ac:dyDescent="0.3">
      <c r="A10" t="s">
        <v>75</v>
      </c>
      <c r="B10">
        <v>2.1640000000000001</v>
      </c>
      <c r="C10">
        <v>2.1640000000000001</v>
      </c>
      <c r="D10">
        <v>2.7909999999999999</v>
      </c>
      <c r="E10">
        <v>1.4430000000000001</v>
      </c>
      <c r="F10">
        <v>1.82</v>
      </c>
      <c r="H10" s="55">
        <v>1.3859999999999999</v>
      </c>
    </row>
    <row r="11" spans="1:8" x14ac:dyDescent="0.3">
      <c r="A11" t="s">
        <v>76</v>
      </c>
      <c r="B11">
        <v>1</v>
      </c>
      <c r="C11">
        <v>1</v>
      </c>
      <c r="D11">
        <v>1</v>
      </c>
      <c r="E11">
        <v>1</v>
      </c>
      <c r="F11">
        <v>1</v>
      </c>
      <c r="H11" s="55">
        <v>1.792</v>
      </c>
    </row>
    <row r="12" spans="1:8" x14ac:dyDescent="0.3">
      <c r="A12" t="s">
        <v>77</v>
      </c>
      <c r="B12">
        <v>0</v>
      </c>
      <c r="C12">
        <v>0</v>
      </c>
      <c r="D12">
        <v>0</v>
      </c>
      <c r="E12">
        <v>0</v>
      </c>
      <c r="F12">
        <v>0</v>
      </c>
      <c r="H12" s="55">
        <v>0.69310000000000005</v>
      </c>
    </row>
    <row r="13" spans="1:8" x14ac:dyDescent="0.3">
      <c r="A13" t="s">
        <v>78</v>
      </c>
      <c r="B13">
        <v>0.25</v>
      </c>
      <c r="C13">
        <v>0.25</v>
      </c>
      <c r="D13">
        <v>0.16669999999999999</v>
      </c>
      <c r="E13">
        <v>0.5</v>
      </c>
      <c r="F13">
        <v>0.33329999999999999</v>
      </c>
      <c r="H13" s="55">
        <v>1.099</v>
      </c>
    </row>
    <row r="14" spans="1:8" x14ac:dyDescent="0.3">
      <c r="A14" t="s">
        <v>79</v>
      </c>
      <c r="B14">
        <v>10</v>
      </c>
      <c r="C14">
        <v>10</v>
      </c>
      <c r="D14">
        <v>21</v>
      </c>
      <c r="E14">
        <v>3</v>
      </c>
      <c r="F14">
        <v>6</v>
      </c>
    </row>
    <row r="16" spans="1:8" x14ac:dyDescent="0.3">
      <c r="H16">
        <v>1</v>
      </c>
    </row>
    <row r="17" spans="8:8" x14ac:dyDescent="0.3">
      <c r="H17">
        <v>1</v>
      </c>
    </row>
    <row r="18" spans="8:8" x14ac:dyDescent="0.3">
      <c r="H18">
        <v>1</v>
      </c>
    </row>
    <row r="19" spans="8:8" x14ac:dyDescent="0.3">
      <c r="H19">
        <v>1</v>
      </c>
    </row>
    <row r="20" spans="8:8" x14ac:dyDescent="0.3">
      <c r="H20"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19"/>
  <sheetViews>
    <sheetView workbookViewId="0">
      <selection activeCell="B23" sqref="B23"/>
    </sheetView>
  </sheetViews>
  <sheetFormatPr defaultRowHeight="14.4" x14ac:dyDescent="0.3"/>
  <cols>
    <col min="1" max="1" width="23.109375" customWidth="1"/>
    <col min="2" max="2" width="26.88671875" customWidth="1"/>
    <col min="5" max="5" width="15.44140625" bestFit="1" customWidth="1"/>
  </cols>
  <sheetData>
    <row r="3" spans="2:5" x14ac:dyDescent="0.3">
      <c r="B3" s="2" t="s">
        <v>0</v>
      </c>
      <c r="D3" s="49" t="s">
        <v>59</v>
      </c>
      <c r="E3" s="42" t="s">
        <v>0</v>
      </c>
    </row>
    <row r="4" spans="2:5" x14ac:dyDescent="0.3">
      <c r="B4" s="3" t="s">
        <v>1</v>
      </c>
      <c r="D4" s="49" t="s">
        <v>60</v>
      </c>
      <c r="E4" s="43" t="s">
        <v>1</v>
      </c>
    </row>
    <row r="5" spans="2:5" x14ac:dyDescent="0.3">
      <c r="B5" s="2" t="s">
        <v>2</v>
      </c>
      <c r="D5" s="49" t="s">
        <v>61</v>
      </c>
      <c r="E5" s="42" t="s">
        <v>2</v>
      </c>
    </row>
    <row r="6" spans="2:5" x14ac:dyDescent="0.3">
      <c r="B6" s="38" t="s">
        <v>3</v>
      </c>
      <c r="D6" s="50" t="s">
        <v>62</v>
      </c>
      <c r="E6" s="51" t="s">
        <v>3</v>
      </c>
    </row>
    <row r="7" spans="2:5" x14ac:dyDescent="0.3">
      <c r="B7" s="2" t="s">
        <v>4</v>
      </c>
      <c r="D7" s="49" t="s">
        <v>59</v>
      </c>
      <c r="E7" s="42" t="s">
        <v>4</v>
      </c>
    </row>
    <row r="8" spans="2:5" x14ac:dyDescent="0.3">
      <c r="B8" s="5" t="s">
        <v>5</v>
      </c>
      <c r="D8" s="49" t="s">
        <v>63</v>
      </c>
      <c r="E8" s="44" t="s">
        <v>5</v>
      </c>
    </row>
    <row r="9" spans="2:5" x14ac:dyDescent="0.3">
      <c r="B9" s="3" t="s">
        <v>6</v>
      </c>
      <c r="D9" s="49" t="s">
        <v>60</v>
      </c>
      <c r="E9" s="43" t="s">
        <v>6</v>
      </c>
    </row>
    <row r="10" spans="2:5" x14ac:dyDescent="0.3">
      <c r="B10" s="39" t="s">
        <v>7</v>
      </c>
      <c r="D10" s="50" t="s">
        <v>61</v>
      </c>
      <c r="E10" s="52" t="s">
        <v>7</v>
      </c>
    </row>
    <row r="11" spans="2:5" x14ac:dyDescent="0.3">
      <c r="B11" s="5" t="s">
        <v>8</v>
      </c>
      <c r="D11" s="49" t="s">
        <v>60</v>
      </c>
      <c r="E11" s="44" t="s">
        <v>8</v>
      </c>
    </row>
    <row r="12" spans="2:5" x14ac:dyDescent="0.3">
      <c r="B12" s="7" t="s">
        <v>9</v>
      </c>
      <c r="D12" s="49" t="s">
        <v>64</v>
      </c>
      <c r="E12" s="45" t="s">
        <v>9</v>
      </c>
    </row>
    <row r="13" spans="2:5" x14ac:dyDescent="0.3">
      <c r="B13" s="40" t="s">
        <v>10</v>
      </c>
      <c r="D13" s="50" t="s">
        <v>61</v>
      </c>
      <c r="E13" s="53" t="s">
        <v>10</v>
      </c>
    </row>
    <row r="14" spans="2:5" x14ac:dyDescent="0.3">
      <c r="B14" s="40" t="s">
        <v>11</v>
      </c>
      <c r="D14" s="50" t="s">
        <v>61</v>
      </c>
      <c r="E14" s="53" t="s">
        <v>11</v>
      </c>
    </row>
    <row r="15" spans="2:5" x14ac:dyDescent="0.3">
      <c r="B15" s="2" t="s">
        <v>12</v>
      </c>
      <c r="D15" s="49" t="s">
        <v>59</v>
      </c>
      <c r="E15" s="42" t="s">
        <v>12</v>
      </c>
    </row>
    <row r="16" spans="2:5" x14ac:dyDescent="0.3">
      <c r="B16" s="38" t="s">
        <v>13</v>
      </c>
      <c r="D16" s="50" t="s">
        <v>60</v>
      </c>
      <c r="E16" s="51" t="s">
        <v>13</v>
      </c>
    </row>
    <row r="17" spans="2:5" x14ac:dyDescent="0.3">
      <c r="B17" s="2" t="s">
        <v>27</v>
      </c>
      <c r="D17" s="49" t="s">
        <v>59</v>
      </c>
      <c r="E17" s="42" t="s">
        <v>65</v>
      </c>
    </row>
    <row r="18" spans="2:5" x14ac:dyDescent="0.3">
      <c r="B18" s="38" t="s">
        <v>28</v>
      </c>
      <c r="D18" s="50" t="s">
        <v>38</v>
      </c>
      <c r="E18" s="51" t="s">
        <v>66</v>
      </c>
    </row>
    <row r="19" spans="2:5" x14ac:dyDescent="0.3">
      <c r="B19" s="41" t="s">
        <v>20</v>
      </c>
      <c r="D19" s="50" t="s">
        <v>59</v>
      </c>
      <c r="E19" s="53" t="s">
        <v>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Planilha1</vt:lpstr>
      <vt:lpstr>Planilha2</vt:lpstr>
      <vt:lpstr>Planilha5</vt:lpstr>
      <vt:lpstr>Planilha4</vt:lpstr>
      <vt:lpstr>Planilha3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RAIZE CASTRO MENDES</dc:creator>
  <cp:lastModifiedBy>Alexandre Almeida</cp:lastModifiedBy>
  <dcterms:created xsi:type="dcterms:W3CDTF">2021-06-10T17:54:34Z</dcterms:created>
  <dcterms:modified xsi:type="dcterms:W3CDTF">2021-12-27T21:43:42Z</dcterms:modified>
</cp:coreProperties>
</file>